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58" sheetId="1" r:id="rId1"/>
  </sheets>
  <definedNames>
    <definedName name="_xlnm.Print_Area" localSheetId="0">'158'!$A$1:$Q$41</definedName>
  </definedNames>
  <calcPr fullCalcOnLoad="1"/>
</workbook>
</file>

<file path=xl/sharedStrings.xml><?xml version="1.0" encoding="utf-8"?>
<sst xmlns="http://schemas.openxmlformats.org/spreadsheetml/2006/main" count="112" uniqueCount="71">
  <si>
    <t xml:space="preserve">県市町村振興課「市町村財政概況」  </t>
  </si>
  <si>
    <t>徴収率</t>
  </si>
  <si>
    <t>区分</t>
  </si>
  <si>
    <t>現年度分
        ｂ</t>
  </si>
  <si>
    <t>滞納繰越分
          ｃ</t>
  </si>
  <si>
    <t>収  入  済</t>
  </si>
  <si>
    <t>現年度分
        ｅ</t>
  </si>
  <si>
    <t>滞納繰越分
          ｆ</t>
  </si>
  <si>
    <t>対調停
    ｄ/ａ</t>
  </si>
  <si>
    <t>対現年
    ｅ/ｂ</t>
  </si>
  <si>
    <t>対滞納
    ｆ/ｃ</t>
  </si>
  <si>
    <t>構成比</t>
  </si>
  <si>
    <t xml:space="preserve">      12</t>
  </si>
  <si>
    <t>市町村民税</t>
  </si>
  <si>
    <t xml:space="preserve">      個    人    分</t>
  </si>
  <si>
    <t xml:space="preserve">      法    人    分</t>
  </si>
  <si>
    <t>固定資産税</t>
  </si>
  <si>
    <t xml:space="preserve">      純固定資産税</t>
  </si>
  <si>
    <t xml:space="preserve">      交付金・納付金</t>
  </si>
  <si>
    <t>軽自動車税</t>
  </si>
  <si>
    <t>市町村たばこ税</t>
  </si>
  <si>
    <t>鉱産税</t>
  </si>
  <si>
    <t>特別土地保有税</t>
  </si>
  <si>
    <t>入湯税</t>
  </si>
  <si>
    <t>都市計画税</t>
  </si>
  <si>
    <t>旧法による税</t>
  </si>
  <si>
    <t>鳥取市</t>
  </si>
  <si>
    <t>米子市</t>
  </si>
  <si>
    <t>倉吉市</t>
  </si>
  <si>
    <t>境港市</t>
  </si>
  <si>
    <t>岩美郡</t>
  </si>
  <si>
    <t>八頭郡</t>
  </si>
  <si>
    <t>気高郡</t>
  </si>
  <si>
    <t>東伯郡</t>
  </si>
  <si>
    <t>西伯郡</t>
  </si>
  <si>
    <t>日野郡</t>
  </si>
  <si>
    <t xml:space="preserve">  (注) 国民健康保険税 (料) を除く。</t>
  </si>
  <si>
    <t xml:space="preserve"> 158  種      類      別      市</t>
  </si>
  <si>
    <r>
      <t xml:space="preserve">    町      村      税 </t>
    </r>
    <r>
      <rPr>
        <sz val="14"/>
        <rFont val="ＭＳ 明朝"/>
        <family val="1"/>
      </rPr>
      <t xml:space="preserve">  平成11～平成15年度</t>
    </r>
  </si>
  <si>
    <t xml:space="preserve">  (単位 金額 千円)</t>
  </si>
  <si>
    <t>区      分</t>
  </si>
  <si>
    <t>調         停         済         額</t>
  </si>
  <si>
    <t>収</t>
  </si>
  <si>
    <t xml:space="preserve">         入           関           係</t>
  </si>
  <si>
    <t>調  停  総  額 ａ</t>
  </si>
  <si>
    <t>総  額  d</t>
  </si>
  <si>
    <t>金   額</t>
  </si>
  <si>
    <t>平 成 11年 度</t>
  </si>
  <si>
    <t>-</t>
  </si>
  <si>
    <r>
      <t>　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</t>
    </r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</si>
  <si>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12</t>
    </r>
  </si>
  <si>
    <t xml:space="preserve">      13</t>
  </si>
  <si>
    <t>13</t>
  </si>
  <si>
    <t xml:space="preserve">      14</t>
  </si>
  <si>
    <t>14</t>
  </si>
  <si>
    <t xml:space="preserve">      15</t>
  </si>
  <si>
    <t>15</t>
  </si>
  <si>
    <t>１</t>
  </si>
  <si>
    <t>普   通   税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</si>
  <si>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</si>
  <si>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</si>
  <si>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</si>
  <si>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</si>
  <si>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</si>
  <si>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</si>
  <si>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</si>
  <si>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</si>
  <si>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</si>
  <si>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</si>
  <si>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</si>
  <si>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目   的   税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</si>
</sst>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</numFmts>
  <fonts count="10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distributed" vertical="center" wrapText="1"/>
    </xf>
    <xf numFmtId="0" fontId="0" fillId="0" borderId="8" xfId="0" applyBorder="1" applyAlignment="1">
      <alignment horizontal="right" vertical="center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181" fontId="0" fillId="0" borderId="12" xfId="0" applyNumberFormat="1" applyFon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2" fontId="0" fillId="0" borderId="0" xfId="0" applyNumberFormat="1" applyFont="1" applyAlignment="1">
      <alignment horizontal="right" vertical="center"/>
    </xf>
    <xf numFmtId="182" fontId="0" fillId="0" borderId="0" xfId="0" applyNumberFormat="1" applyFont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12" xfId="0" applyNumberFormat="1" applyFont="1" applyBorder="1" applyAlignment="1">
      <alignment horizontal="center" vertical="center"/>
    </xf>
    <xf numFmtId="183" fontId="0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vertical="center"/>
    </xf>
    <xf numFmtId="181" fontId="8" fillId="0" borderId="12" xfId="0" applyNumberFormat="1" applyFont="1" applyBorder="1" applyAlignment="1">
      <alignment horizontal="right" vertical="center"/>
    </xf>
    <xf numFmtId="183" fontId="8" fillId="0" borderId="0" xfId="0" applyNumberFormat="1" applyFont="1" applyAlignment="1">
      <alignment vertical="center"/>
    </xf>
    <xf numFmtId="181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2" fontId="8" fillId="0" borderId="0" xfId="0" applyNumberFormat="1" applyFont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181" fontId="0" fillId="0" borderId="12" xfId="0" applyNumberFormat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1" fontId="0" fillId="0" borderId="0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185" fontId="0" fillId="0" borderId="0" xfId="0" applyNumberFormat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82" fontId="0" fillId="0" borderId="0" xfId="0" applyNumberFormat="1" applyBorder="1" applyAlignment="1">
      <alignment vertical="center"/>
    </xf>
    <xf numFmtId="49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distributed" vertical="center"/>
    </xf>
    <xf numFmtId="0" fontId="0" fillId="0" borderId="19" xfId="0" applyBorder="1" applyAlignment="1">
      <alignment vertical="center"/>
    </xf>
    <xf numFmtId="181" fontId="0" fillId="0" borderId="20" xfId="0" applyNumberFormat="1" applyBorder="1" applyAlignment="1">
      <alignment horizontal="right" vertical="center"/>
    </xf>
    <xf numFmtId="182" fontId="0" fillId="0" borderId="19" xfId="0" applyNumberFormat="1" applyBorder="1" applyAlignment="1">
      <alignment vertical="center"/>
    </xf>
    <xf numFmtId="181" fontId="0" fillId="0" borderId="19" xfId="0" applyNumberFormat="1" applyBorder="1" applyAlignment="1">
      <alignment horizontal="right" vertical="center"/>
    </xf>
    <xf numFmtId="182" fontId="0" fillId="0" borderId="21" xfId="0" applyNumberFormat="1" applyBorder="1" applyAlignment="1">
      <alignment vertical="center"/>
    </xf>
    <xf numFmtId="182" fontId="0" fillId="0" borderId="0" xfId="0" applyNumberForma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tabSelected="1" zoomScaleSheetLayoutView="75" workbookViewId="0" topLeftCell="A1">
      <pane xSplit="4" ySplit="6" topLeftCell="E7" activePane="bottomRight" state="frozen"/>
      <selection pane="topLeft" activeCell="N15" sqref="N15"/>
      <selection pane="topRight" activeCell="N15" sqref="N15"/>
      <selection pane="bottomLeft" activeCell="N15" sqref="N15"/>
      <selection pane="bottomRight" activeCell="N15" sqref="N15"/>
    </sheetView>
  </sheetViews>
  <sheetFormatPr defaultColWidth="8.796875" defaultRowHeight="14.25"/>
  <cols>
    <col min="1" max="1" width="5.8984375" style="0" customWidth="1"/>
    <col min="2" max="2" width="2.59765625" style="0" customWidth="1"/>
    <col min="3" max="3" width="16.5" style="0" customWidth="1"/>
    <col min="4" max="4" width="4.59765625" style="0" customWidth="1"/>
    <col min="5" max="5" width="20.3984375" style="0" customWidth="1"/>
    <col min="6" max="6" width="14.3984375" style="0" customWidth="1"/>
    <col min="7" max="7" width="16.3984375" style="0" customWidth="1"/>
    <col min="8" max="8" width="15.8984375" style="0" customWidth="1"/>
    <col min="9" max="9" width="20.3984375" style="0" customWidth="1"/>
    <col min="10" max="10" width="0.8984375" style="0" customWidth="1"/>
    <col min="11" max="11" width="18.3984375" style="0" customWidth="1"/>
    <col min="12" max="12" width="20.09765625" style="0" customWidth="1"/>
    <col min="13" max="13" width="19.3984375" style="0" customWidth="1"/>
    <col min="14" max="14" width="18.09765625" style="0" customWidth="1"/>
    <col min="15" max="16" width="17.09765625" style="0" customWidth="1"/>
    <col min="17" max="17" width="6.59765625" style="0" customWidth="1"/>
    <col min="18" max="16384" width="8.8984375" style="0" customWidth="1"/>
  </cols>
  <sheetData>
    <row r="1" spans="5:15" s="1" customFormat="1" ht="25.5" customHeight="1">
      <c r="E1" s="2"/>
      <c r="F1" s="3" t="s">
        <v>37</v>
      </c>
      <c r="G1" s="4"/>
      <c r="H1" s="4"/>
      <c r="I1" s="4"/>
      <c r="J1" s="5"/>
      <c r="K1" s="3" t="s">
        <v>38</v>
      </c>
      <c r="L1" s="3"/>
      <c r="M1" s="3"/>
      <c r="N1" s="6"/>
      <c r="O1" s="6"/>
    </row>
    <row r="2" ht="25.5" customHeight="1"/>
    <row r="3" spans="1:17" s="1" customFormat="1" ht="21.75" customHeight="1" thickBot="1">
      <c r="A3" s="1" t="s">
        <v>39</v>
      </c>
      <c r="Q3" s="7" t="s">
        <v>0</v>
      </c>
    </row>
    <row r="4" spans="1:17" ht="18" customHeight="1" thickTop="1">
      <c r="A4" s="8" t="s">
        <v>40</v>
      </c>
      <c r="B4" s="8"/>
      <c r="C4" s="8"/>
      <c r="D4" s="9"/>
      <c r="E4" s="10" t="s">
        <v>41</v>
      </c>
      <c r="F4" s="11"/>
      <c r="G4" s="11"/>
      <c r="H4" s="12"/>
      <c r="I4" s="13" t="s">
        <v>42</v>
      </c>
      <c r="K4" s="14" t="s">
        <v>43</v>
      </c>
      <c r="L4" s="14"/>
      <c r="M4" s="15"/>
      <c r="N4" s="16" t="s">
        <v>1</v>
      </c>
      <c r="O4" s="17"/>
      <c r="P4" s="18"/>
      <c r="Q4" s="19" t="s">
        <v>2</v>
      </c>
    </row>
    <row r="5" spans="1:17" ht="18" customHeight="1">
      <c r="A5" s="20"/>
      <c r="B5" s="20"/>
      <c r="C5" s="20"/>
      <c r="D5" s="21"/>
      <c r="E5" s="22" t="s">
        <v>44</v>
      </c>
      <c r="F5" s="23"/>
      <c r="G5" s="24" t="s">
        <v>3</v>
      </c>
      <c r="H5" s="24" t="s">
        <v>4</v>
      </c>
      <c r="I5" s="25" t="s">
        <v>5</v>
      </c>
      <c r="K5" s="1" t="s">
        <v>45</v>
      </c>
      <c r="L5" s="26" t="s">
        <v>6</v>
      </c>
      <c r="M5" s="26" t="s">
        <v>7</v>
      </c>
      <c r="N5" s="26" t="s">
        <v>8</v>
      </c>
      <c r="O5" s="26" t="s">
        <v>9</v>
      </c>
      <c r="P5" s="26" t="s">
        <v>10</v>
      </c>
      <c r="Q5" s="27"/>
    </row>
    <row r="6" spans="1:17" ht="18" customHeight="1">
      <c r="A6" s="28"/>
      <c r="B6" s="28"/>
      <c r="C6" s="28"/>
      <c r="D6" s="29"/>
      <c r="E6" s="30" t="s">
        <v>46</v>
      </c>
      <c r="F6" s="30" t="s">
        <v>11</v>
      </c>
      <c r="G6" s="31"/>
      <c r="H6" s="31"/>
      <c r="I6" s="30" t="s">
        <v>46</v>
      </c>
      <c r="K6" s="32" t="s">
        <v>11</v>
      </c>
      <c r="L6" s="31"/>
      <c r="M6" s="31"/>
      <c r="N6" s="31"/>
      <c r="O6" s="31"/>
      <c r="P6" s="31"/>
      <c r="Q6" s="33"/>
    </row>
    <row r="7" spans="1:17" s="1" customFormat="1" ht="9.75" customHeight="1">
      <c r="A7" s="34"/>
      <c r="B7" s="34"/>
      <c r="C7" s="34"/>
      <c r="D7" s="35"/>
      <c r="E7" s="36"/>
      <c r="F7" s="37"/>
      <c r="G7" s="37"/>
      <c r="H7" s="37"/>
      <c r="I7" s="37"/>
      <c r="K7" s="37"/>
      <c r="L7" s="37"/>
      <c r="M7" s="37"/>
      <c r="N7" s="37"/>
      <c r="O7" s="37"/>
      <c r="P7" s="37"/>
      <c r="Q7" s="36"/>
    </row>
    <row r="8" spans="1:17" s="2" customFormat="1" ht="13.5">
      <c r="A8" s="38"/>
      <c r="B8" s="39" t="s">
        <v>47</v>
      </c>
      <c r="C8" s="39"/>
      <c r="D8" s="40"/>
      <c r="E8" s="41">
        <v>74198604</v>
      </c>
      <c r="F8" s="42" t="s">
        <v>48</v>
      </c>
      <c r="G8" s="43">
        <v>71036959</v>
      </c>
      <c r="H8" s="43">
        <v>3161645</v>
      </c>
      <c r="I8" s="43">
        <v>70403159</v>
      </c>
      <c r="K8" s="44" t="s">
        <v>48</v>
      </c>
      <c r="L8" s="43">
        <v>69907920</v>
      </c>
      <c r="M8" s="43">
        <v>495239</v>
      </c>
      <c r="N8" s="45">
        <f>I8/E8*100</f>
        <v>94.88474877505782</v>
      </c>
      <c r="O8" s="45">
        <f>L8/G8*100</f>
        <v>98.41063156996908</v>
      </c>
      <c r="P8" s="45">
        <f>M8/H8*100</f>
        <v>15.663966068296725</v>
      </c>
      <c r="Q8" s="46" t="s">
        <v>49</v>
      </c>
    </row>
    <row r="9" spans="1:17" s="2" customFormat="1" ht="13.5">
      <c r="A9" s="38"/>
      <c r="B9" s="47" t="s">
        <v>12</v>
      </c>
      <c r="C9" s="48"/>
      <c r="D9" s="40"/>
      <c r="E9" s="41">
        <v>73332079</v>
      </c>
      <c r="F9" s="42">
        <v>0</v>
      </c>
      <c r="G9" s="43">
        <v>69888744</v>
      </c>
      <c r="H9" s="43">
        <v>3443335</v>
      </c>
      <c r="I9" s="43">
        <v>69330118</v>
      </c>
      <c r="K9" s="44">
        <v>0</v>
      </c>
      <c r="L9" s="43">
        <v>68752432</v>
      </c>
      <c r="M9" s="43">
        <v>577686</v>
      </c>
      <c r="N9" s="45">
        <v>94.5</v>
      </c>
      <c r="O9" s="45">
        <v>98.4</v>
      </c>
      <c r="P9" s="45">
        <v>16.8</v>
      </c>
      <c r="Q9" s="46" t="s">
        <v>50</v>
      </c>
    </row>
    <row r="10" spans="1:17" s="2" customFormat="1" ht="13.5">
      <c r="A10" s="38"/>
      <c r="B10" s="47" t="s">
        <v>51</v>
      </c>
      <c r="C10" s="48"/>
      <c r="D10" s="40"/>
      <c r="E10" s="41">
        <v>73873403</v>
      </c>
      <c r="F10" s="42">
        <v>0</v>
      </c>
      <c r="G10" s="43">
        <v>70124776</v>
      </c>
      <c r="H10" s="43">
        <v>3748627</v>
      </c>
      <c r="I10" s="43">
        <v>69484724</v>
      </c>
      <c r="K10" s="44">
        <v>0</v>
      </c>
      <c r="L10" s="43">
        <v>68840677</v>
      </c>
      <c r="M10" s="43">
        <v>644047</v>
      </c>
      <c r="N10" s="45">
        <v>94.1</v>
      </c>
      <c r="O10" s="45">
        <v>98.2</v>
      </c>
      <c r="P10" s="45">
        <v>17.2</v>
      </c>
      <c r="Q10" s="49" t="s">
        <v>52</v>
      </c>
    </row>
    <row r="11" spans="1:17" s="2" customFormat="1" ht="13.5">
      <c r="A11" s="38"/>
      <c r="B11" s="47" t="s">
        <v>53</v>
      </c>
      <c r="C11" s="48"/>
      <c r="D11" s="40"/>
      <c r="E11" s="41">
        <v>74869971</v>
      </c>
      <c r="F11" s="50">
        <v>100</v>
      </c>
      <c r="G11" s="43">
        <v>70720610</v>
      </c>
      <c r="H11" s="43">
        <v>4149361</v>
      </c>
      <c r="I11" s="43">
        <v>69859781</v>
      </c>
      <c r="K11" s="50">
        <v>100</v>
      </c>
      <c r="L11" s="43">
        <v>69256013</v>
      </c>
      <c r="M11" s="43">
        <v>603768</v>
      </c>
      <c r="N11" s="45">
        <v>93.30814486357956</v>
      </c>
      <c r="O11" s="45">
        <v>97.92903794240463</v>
      </c>
      <c r="P11" s="45">
        <v>14.550866988917088</v>
      </c>
      <c r="Q11" s="49" t="s">
        <v>54</v>
      </c>
    </row>
    <row r="12" spans="1:17" s="58" customFormat="1" ht="13.5">
      <c r="A12" s="51"/>
      <c r="B12" s="52" t="s">
        <v>55</v>
      </c>
      <c r="C12" s="53"/>
      <c r="D12" s="54"/>
      <c r="E12" s="55">
        <f>E13+E25+E28</f>
        <v>70887286</v>
      </c>
      <c r="F12" s="56">
        <v>100</v>
      </c>
      <c r="G12" s="57">
        <f>G13+G25+G28</f>
        <v>66367848</v>
      </c>
      <c r="H12" s="57">
        <f>H13+H25+H28</f>
        <v>4519438</v>
      </c>
      <c r="I12" s="57">
        <f>I13+I25+I28</f>
        <v>65614656</v>
      </c>
      <c r="K12" s="56">
        <v>100</v>
      </c>
      <c r="L12" s="57">
        <f>L13+L25+L28</f>
        <v>64923197</v>
      </c>
      <c r="M12" s="57">
        <f>M13+M25+M28</f>
        <v>691459</v>
      </c>
      <c r="N12" s="59">
        <f aca="true" t="shared" si="0" ref="N12:N19">I12/E12*100</f>
        <v>92.56195250584146</v>
      </c>
      <c r="O12" s="59">
        <f aca="true" t="shared" si="1" ref="O12:P18">L12/G12*100</f>
        <v>97.82326677218765</v>
      </c>
      <c r="P12" s="59">
        <f t="shared" si="1"/>
        <v>15.299667790552718</v>
      </c>
      <c r="Q12" s="60" t="s">
        <v>56</v>
      </c>
    </row>
    <row r="13" spans="1:17" s="58" customFormat="1" ht="31.5" customHeight="1">
      <c r="A13" s="61" t="s">
        <v>57</v>
      </c>
      <c r="B13" s="51" t="s">
        <v>58</v>
      </c>
      <c r="C13" s="51"/>
      <c r="D13" s="54"/>
      <c r="E13" s="55">
        <f>E14+E17+E21+E22+E23+E24</f>
        <v>69640987</v>
      </c>
      <c r="F13" s="56">
        <f aca="true" t="shared" si="2" ref="F13:F19">E13/$E$12*100</f>
        <v>98.24185820853685</v>
      </c>
      <c r="G13" s="57">
        <f>G14+G17+G21+G22+G23+G24</f>
        <v>65206677</v>
      </c>
      <c r="H13" s="57">
        <f>H14+H17+H21+H22+H23+H24</f>
        <v>4434310</v>
      </c>
      <c r="I13" s="57">
        <f>I14+I17+I21+I22+I23+I24</f>
        <v>64471562</v>
      </c>
      <c r="K13" s="56">
        <f aca="true" t="shared" si="3" ref="K13:K19">I13/$I$12*100</f>
        <v>98.25786787634763</v>
      </c>
      <c r="L13" s="57">
        <f>L14+L17+L21+L22+L23+L24</f>
        <v>63795108</v>
      </c>
      <c r="M13" s="57">
        <f>M14+M17+M21+M22+M23+M24</f>
        <v>676454</v>
      </c>
      <c r="N13" s="59">
        <f t="shared" si="0"/>
        <v>92.57703656612448</v>
      </c>
      <c r="O13" s="59">
        <f t="shared" si="1"/>
        <v>97.83523856000207</v>
      </c>
      <c r="P13" s="59">
        <f t="shared" si="1"/>
        <v>15.255000214238517</v>
      </c>
      <c r="Q13" s="60" t="s">
        <v>57</v>
      </c>
    </row>
    <row r="14" spans="1:17" s="1" customFormat="1" ht="13.5">
      <c r="A14" s="62" t="s">
        <v>59</v>
      </c>
      <c r="B14" s="63"/>
      <c r="C14" s="37" t="s">
        <v>13</v>
      </c>
      <c r="D14" s="64"/>
      <c r="E14" s="65">
        <f>SUM(E15:E16)</f>
        <v>26260481</v>
      </c>
      <c r="F14" s="66">
        <f t="shared" si="2"/>
        <v>37.04540331816343</v>
      </c>
      <c r="G14" s="67">
        <v>24970080</v>
      </c>
      <c r="H14" s="67">
        <v>1290401</v>
      </c>
      <c r="I14" s="67">
        <f>I15+I16</f>
        <v>24788476</v>
      </c>
      <c r="K14" s="66">
        <f t="shared" si="3"/>
        <v>37.77887062305105</v>
      </c>
      <c r="L14" s="67">
        <f>L15+L16</f>
        <v>24577942</v>
      </c>
      <c r="M14" s="67">
        <f>M15+M16</f>
        <v>210534</v>
      </c>
      <c r="N14" s="66">
        <f t="shared" si="0"/>
        <v>94.394600007517</v>
      </c>
      <c r="O14" s="66">
        <f t="shared" si="1"/>
        <v>98.42956850758988</v>
      </c>
      <c r="P14" s="66">
        <f t="shared" si="1"/>
        <v>16.31539343196417</v>
      </c>
      <c r="Q14" s="68" t="s">
        <v>59</v>
      </c>
    </row>
    <row r="15" spans="1:17" s="1" customFormat="1" ht="13.5">
      <c r="A15" s="62" t="s">
        <v>60</v>
      </c>
      <c r="B15" s="63"/>
      <c r="C15" s="63" t="s">
        <v>14</v>
      </c>
      <c r="D15" s="64"/>
      <c r="E15" s="65">
        <f>G15+H15</f>
        <v>19754374</v>
      </c>
      <c r="F15" s="66">
        <f t="shared" si="2"/>
        <v>27.867301902346775</v>
      </c>
      <c r="G15" s="67">
        <v>18592927</v>
      </c>
      <c r="H15" s="67">
        <v>1161447</v>
      </c>
      <c r="I15" s="67">
        <f>L15+M15</f>
        <v>18441091</v>
      </c>
      <c r="K15" s="66">
        <f t="shared" si="3"/>
        <v>28.105140107722278</v>
      </c>
      <c r="L15" s="67">
        <v>18249781</v>
      </c>
      <c r="M15" s="67">
        <v>191310</v>
      </c>
      <c r="N15" s="66">
        <f t="shared" si="0"/>
        <v>93.35193815810109</v>
      </c>
      <c r="O15" s="66">
        <f t="shared" si="1"/>
        <v>98.15442721847937</v>
      </c>
      <c r="P15" s="66">
        <f t="shared" si="1"/>
        <v>16.471694360569185</v>
      </c>
      <c r="Q15" s="68" t="s">
        <v>60</v>
      </c>
    </row>
    <row r="16" spans="1:17" s="1" customFormat="1" ht="13.5">
      <c r="A16" s="62" t="s">
        <v>61</v>
      </c>
      <c r="B16" s="63"/>
      <c r="C16" s="63" t="s">
        <v>15</v>
      </c>
      <c r="D16" s="64"/>
      <c r="E16" s="65">
        <f>G16+H16</f>
        <v>6506107</v>
      </c>
      <c r="F16" s="66">
        <f t="shared" si="2"/>
        <v>9.178101415816652</v>
      </c>
      <c r="G16" s="67">
        <v>6377153</v>
      </c>
      <c r="H16" s="67">
        <v>128954</v>
      </c>
      <c r="I16" s="67">
        <f>L16+M16</f>
        <v>6347385</v>
      </c>
      <c r="K16" s="66">
        <f t="shared" si="3"/>
        <v>9.673730515328769</v>
      </c>
      <c r="L16" s="67">
        <v>6328161</v>
      </c>
      <c r="M16" s="67">
        <v>19224</v>
      </c>
      <c r="N16" s="66">
        <f t="shared" si="0"/>
        <v>97.56041516070978</v>
      </c>
      <c r="O16" s="66">
        <f t="shared" si="1"/>
        <v>99.23175749429251</v>
      </c>
      <c r="P16" s="66">
        <f t="shared" si="1"/>
        <v>14.907641484560386</v>
      </c>
      <c r="Q16" s="68" t="s">
        <v>61</v>
      </c>
    </row>
    <row r="17" spans="1:17" s="1" customFormat="1" ht="13.5">
      <c r="A17" s="62" t="s">
        <v>62</v>
      </c>
      <c r="B17" s="63"/>
      <c r="C17" s="37" t="s">
        <v>16</v>
      </c>
      <c r="D17" s="64"/>
      <c r="E17" s="65">
        <f>E18+E19</f>
        <v>38328665</v>
      </c>
      <c r="F17" s="66">
        <f t="shared" si="2"/>
        <v>54.069872275826725</v>
      </c>
      <c r="G17" s="67">
        <v>35263098</v>
      </c>
      <c r="H17" s="67">
        <v>3065567</v>
      </c>
      <c r="I17" s="67">
        <f>I18+I19</f>
        <v>34724238</v>
      </c>
      <c r="K17" s="66">
        <f t="shared" si="3"/>
        <v>52.92146620413586</v>
      </c>
      <c r="L17" s="67">
        <f>L18+L19</f>
        <v>34270578</v>
      </c>
      <c r="M17" s="67">
        <f>M18+M19</f>
        <v>453660</v>
      </c>
      <c r="N17" s="66">
        <f t="shared" si="0"/>
        <v>90.5960017130782</v>
      </c>
      <c r="O17" s="66">
        <f t="shared" si="1"/>
        <v>97.18538626413368</v>
      </c>
      <c r="P17" s="66">
        <f t="shared" si="1"/>
        <v>14.798567442825423</v>
      </c>
      <c r="Q17" s="68" t="s">
        <v>62</v>
      </c>
    </row>
    <row r="18" spans="1:17" s="1" customFormat="1" ht="13.5">
      <c r="A18" s="62" t="s">
        <v>63</v>
      </c>
      <c r="B18" s="63"/>
      <c r="C18" s="63" t="s">
        <v>17</v>
      </c>
      <c r="D18" s="64"/>
      <c r="E18" s="65">
        <f>G18+H18</f>
        <v>37937193</v>
      </c>
      <c r="F18" s="66">
        <f t="shared" si="2"/>
        <v>53.51762656000118</v>
      </c>
      <c r="G18" s="67">
        <v>34871626</v>
      </c>
      <c r="H18" s="67">
        <v>3065567</v>
      </c>
      <c r="I18" s="67">
        <f>L18+M18</f>
        <v>34332766</v>
      </c>
      <c r="K18" s="66">
        <f t="shared" si="3"/>
        <v>52.3248434008402</v>
      </c>
      <c r="L18" s="67">
        <v>33879106</v>
      </c>
      <c r="M18" s="67">
        <v>453660</v>
      </c>
      <c r="N18" s="66">
        <f t="shared" si="0"/>
        <v>90.49896232438705</v>
      </c>
      <c r="O18" s="66">
        <f t="shared" si="1"/>
        <v>97.1537891579819</v>
      </c>
      <c r="P18" s="66">
        <f t="shared" si="1"/>
        <v>14.798567442825423</v>
      </c>
      <c r="Q18" s="68" t="s">
        <v>63</v>
      </c>
    </row>
    <row r="19" spans="1:17" s="1" customFormat="1" ht="13.5">
      <c r="A19" s="62" t="s">
        <v>64</v>
      </c>
      <c r="B19" s="63"/>
      <c r="C19" s="63" t="s">
        <v>18</v>
      </c>
      <c r="D19" s="64"/>
      <c r="E19" s="65">
        <f>G19+H19</f>
        <v>391472</v>
      </c>
      <c r="F19" s="66">
        <f t="shared" si="2"/>
        <v>0.5522457158255432</v>
      </c>
      <c r="G19" s="67">
        <v>391472</v>
      </c>
      <c r="H19" s="67">
        <v>0</v>
      </c>
      <c r="I19" s="67">
        <f>L19+M19</f>
        <v>391472</v>
      </c>
      <c r="K19" s="66">
        <f t="shared" si="3"/>
        <v>0.5966228032956539</v>
      </c>
      <c r="L19" s="67">
        <v>391472</v>
      </c>
      <c r="M19" s="67">
        <v>0</v>
      </c>
      <c r="N19" s="66">
        <f t="shared" si="0"/>
        <v>100</v>
      </c>
      <c r="O19" s="66">
        <f>L19/G19*100</f>
        <v>100</v>
      </c>
      <c r="P19" s="66">
        <v>0</v>
      </c>
      <c r="Q19" s="68" t="s">
        <v>64</v>
      </c>
    </row>
    <row r="20" spans="1:17" s="1" customFormat="1" ht="10.5" customHeight="1">
      <c r="A20" s="62"/>
      <c r="B20" s="63"/>
      <c r="C20" s="63"/>
      <c r="D20" s="64"/>
      <c r="E20" s="65"/>
      <c r="F20" s="66"/>
      <c r="G20" s="67"/>
      <c r="H20" s="67"/>
      <c r="I20" s="67"/>
      <c r="K20" s="66"/>
      <c r="L20" s="67"/>
      <c r="M20" s="67"/>
      <c r="N20" s="66"/>
      <c r="O20" s="66"/>
      <c r="P20" s="42"/>
      <c r="Q20" s="68"/>
    </row>
    <row r="21" spans="1:17" s="1" customFormat="1" ht="13.5" customHeight="1">
      <c r="A21" s="62" t="s">
        <v>65</v>
      </c>
      <c r="B21" s="63"/>
      <c r="C21" s="37" t="s">
        <v>19</v>
      </c>
      <c r="D21" s="64"/>
      <c r="E21" s="65">
        <f>G21+H21</f>
        <v>1234935</v>
      </c>
      <c r="F21" s="66">
        <f>E21/$E$12*100</f>
        <v>1.7421107079766038</v>
      </c>
      <c r="G21" s="67">
        <v>1177436</v>
      </c>
      <c r="H21" s="67">
        <v>57499</v>
      </c>
      <c r="I21" s="67">
        <f>L21+M21</f>
        <v>1162272</v>
      </c>
      <c r="K21" s="66">
        <f>I21/$I$12*100</f>
        <v>1.771360349736498</v>
      </c>
      <c r="L21" s="67">
        <v>1150572</v>
      </c>
      <c r="M21" s="67">
        <v>11700</v>
      </c>
      <c r="N21" s="66">
        <f>I21/E21*100</f>
        <v>94.1160465935454</v>
      </c>
      <c r="O21" s="66">
        <f>L21/G21*100</f>
        <v>97.71843225449196</v>
      </c>
      <c r="P21" s="66">
        <f>M21/H21*100</f>
        <v>20.348179968347278</v>
      </c>
      <c r="Q21" s="68" t="s">
        <v>65</v>
      </c>
    </row>
    <row r="22" spans="1:17" s="1" customFormat="1" ht="13.5" customHeight="1">
      <c r="A22" s="62" t="s">
        <v>66</v>
      </c>
      <c r="B22" s="63"/>
      <c r="C22" s="37" t="s">
        <v>20</v>
      </c>
      <c r="D22" s="64"/>
      <c r="E22" s="65">
        <f>G22+H22</f>
        <v>3795920</v>
      </c>
      <c r="F22" s="66">
        <f>E22/$E$12*100</f>
        <v>5.354867161933664</v>
      </c>
      <c r="G22" s="67">
        <v>3795920</v>
      </c>
      <c r="H22" s="67">
        <v>0</v>
      </c>
      <c r="I22" s="67">
        <f>L22+M22</f>
        <v>3795873</v>
      </c>
      <c r="K22" s="66">
        <f>I22/$I$12*100</f>
        <v>5.78509929245076</v>
      </c>
      <c r="L22" s="67">
        <v>3795873</v>
      </c>
      <c r="M22" s="67">
        <v>0</v>
      </c>
      <c r="N22" s="66">
        <f>I22/E22*100</f>
        <v>99.99876182848953</v>
      </c>
      <c r="O22" s="66">
        <f>L22/G22*100</f>
        <v>99.99876182848953</v>
      </c>
      <c r="P22" s="42">
        <v>0</v>
      </c>
      <c r="Q22" s="68" t="s">
        <v>66</v>
      </c>
    </row>
    <row r="23" spans="1:17" s="1" customFormat="1" ht="13.5">
      <c r="A23" s="62" t="s">
        <v>67</v>
      </c>
      <c r="B23" s="63"/>
      <c r="C23" s="37" t="s">
        <v>21</v>
      </c>
      <c r="D23" s="64"/>
      <c r="E23" s="65">
        <f>G23+H23</f>
        <v>0</v>
      </c>
      <c r="F23" s="67">
        <v>0</v>
      </c>
      <c r="G23" s="67">
        <v>0</v>
      </c>
      <c r="H23" s="67">
        <v>0</v>
      </c>
      <c r="I23" s="67">
        <f>L23+M23</f>
        <v>0</v>
      </c>
      <c r="K23" s="69">
        <v>0</v>
      </c>
      <c r="L23" s="67">
        <v>0</v>
      </c>
      <c r="M23" s="67">
        <v>0</v>
      </c>
      <c r="N23" s="66">
        <v>0</v>
      </c>
      <c r="O23" s="66">
        <v>0</v>
      </c>
      <c r="P23" s="42">
        <v>0</v>
      </c>
      <c r="Q23" s="68" t="s">
        <v>67</v>
      </c>
    </row>
    <row r="24" spans="1:17" s="1" customFormat="1" ht="13.5" customHeight="1">
      <c r="A24" s="62" t="s">
        <v>68</v>
      </c>
      <c r="B24" s="63"/>
      <c r="C24" s="37" t="s">
        <v>22</v>
      </c>
      <c r="D24" s="64"/>
      <c r="E24" s="65">
        <f>G24+H24</f>
        <v>20986</v>
      </c>
      <c r="F24" s="66">
        <f aca="true" t="shared" si="4" ref="F24:F33">E24/$E$12*100</f>
        <v>0.029604744636435934</v>
      </c>
      <c r="G24" s="67">
        <v>143</v>
      </c>
      <c r="H24" s="67">
        <v>20843</v>
      </c>
      <c r="I24" s="67">
        <f>L24+M24</f>
        <v>703</v>
      </c>
      <c r="K24" s="66">
        <f aca="true" t="shared" si="5" ref="K24:K33">I24/$I$12*100</f>
        <v>0.0010714069734664158</v>
      </c>
      <c r="L24" s="67">
        <v>143</v>
      </c>
      <c r="M24" s="67">
        <v>560</v>
      </c>
      <c r="N24" s="66">
        <f>I24/E24*100</f>
        <v>3.3498522824740298</v>
      </c>
      <c r="O24" s="66">
        <f aca="true" t="shared" si="6" ref="O24:P27">L24/G24*100</f>
        <v>100</v>
      </c>
      <c r="P24" s="66">
        <f t="shared" si="6"/>
        <v>2.686753346447248</v>
      </c>
      <c r="Q24" s="68" t="s">
        <v>68</v>
      </c>
    </row>
    <row r="25" spans="1:17" s="58" customFormat="1" ht="33" customHeight="1">
      <c r="A25" s="70" t="s">
        <v>69</v>
      </c>
      <c r="B25" s="71" t="s">
        <v>70</v>
      </c>
      <c r="C25" s="71"/>
      <c r="D25" s="54"/>
      <c r="E25" s="55">
        <f>E26+E27</f>
        <v>1246299</v>
      </c>
      <c r="F25" s="56">
        <f t="shared" si="4"/>
        <v>1.7581417914631403</v>
      </c>
      <c r="G25" s="57">
        <f>G26+G27</f>
        <v>1161171</v>
      </c>
      <c r="H25" s="57">
        <f>H26+H27</f>
        <v>85128</v>
      </c>
      <c r="I25" s="57">
        <f>I26+I27</f>
        <v>1143094</v>
      </c>
      <c r="K25" s="56">
        <f t="shared" si="5"/>
        <v>1.7421321236523741</v>
      </c>
      <c r="L25" s="57">
        <f>L26+L27</f>
        <v>1128089</v>
      </c>
      <c r="M25" s="57">
        <f>M26+M27</f>
        <v>15005</v>
      </c>
      <c r="N25" s="59">
        <f>I25/E25*100</f>
        <v>91.71908185756388</v>
      </c>
      <c r="O25" s="59">
        <f t="shared" si="6"/>
        <v>97.15097948536435</v>
      </c>
      <c r="P25" s="59">
        <f t="shared" si="6"/>
        <v>17.626397894934687</v>
      </c>
      <c r="Q25" s="60" t="s">
        <v>69</v>
      </c>
    </row>
    <row r="26" spans="1:17" s="1" customFormat="1" ht="13.5">
      <c r="A26" s="62" t="s">
        <v>52</v>
      </c>
      <c r="B26" s="63"/>
      <c r="C26" s="37" t="s">
        <v>23</v>
      </c>
      <c r="D26" s="64"/>
      <c r="E26" s="65">
        <f aca="true" t="shared" si="7" ref="E26:E33">G26+H26</f>
        <v>243140</v>
      </c>
      <c r="F26" s="66">
        <f t="shared" si="4"/>
        <v>0.34299521637772956</v>
      </c>
      <c r="G26" s="67">
        <v>216759</v>
      </c>
      <c r="H26" s="67">
        <v>26381</v>
      </c>
      <c r="I26" s="67">
        <f aca="true" t="shared" si="8" ref="I26:I33">L26+M26</f>
        <v>215049</v>
      </c>
      <c r="K26" s="66">
        <f t="shared" si="5"/>
        <v>0.3277453744480502</v>
      </c>
      <c r="L26" s="67">
        <v>210930</v>
      </c>
      <c r="M26" s="67">
        <v>4119</v>
      </c>
      <c r="N26" s="66">
        <f>I26/E26*100</f>
        <v>88.44657399029366</v>
      </c>
      <c r="O26" s="66">
        <f t="shared" si="6"/>
        <v>97.31083830429186</v>
      </c>
      <c r="P26" s="66">
        <f t="shared" si="6"/>
        <v>15.613509722906638</v>
      </c>
      <c r="Q26" s="68" t="s">
        <v>52</v>
      </c>
    </row>
    <row r="27" spans="1:17" s="1" customFormat="1" ht="13.5">
      <c r="A27" s="62" t="s">
        <v>54</v>
      </c>
      <c r="B27" s="63"/>
      <c r="C27" s="37" t="s">
        <v>24</v>
      </c>
      <c r="D27" s="64"/>
      <c r="E27" s="65">
        <f t="shared" si="7"/>
        <v>1003159</v>
      </c>
      <c r="F27" s="66">
        <f t="shared" si="4"/>
        <v>1.415146575085411</v>
      </c>
      <c r="G27" s="67">
        <v>944412</v>
      </c>
      <c r="H27" s="67">
        <v>58747</v>
      </c>
      <c r="I27" s="67">
        <f t="shared" si="8"/>
        <v>928045</v>
      </c>
      <c r="K27" s="42">
        <f t="shared" si="5"/>
        <v>1.414386749204324</v>
      </c>
      <c r="L27" s="67">
        <v>917159</v>
      </c>
      <c r="M27" s="67">
        <v>10886</v>
      </c>
      <c r="N27" s="66">
        <f>I27/E27*100</f>
        <v>92.51225379027652</v>
      </c>
      <c r="O27" s="66">
        <f t="shared" si="6"/>
        <v>97.11428910263741</v>
      </c>
      <c r="P27" s="66">
        <f t="shared" si="6"/>
        <v>18.530307930617735</v>
      </c>
      <c r="Q27" s="68" t="s">
        <v>54</v>
      </c>
    </row>
    <row r="28" spans="1:17" s="58" customFormat="1" ht="30.75" customHeight="1">
      <c r="A28" s="70" t="s">
        <v>56</v>
      </c>
      <c r="B28" s="71" t="s">
        <v>25</v>
      </c>
      <c r="C28" s="71"/>
      <c r="D28" s="54"/>
      <c r="E28" s="55">
        <f t="shared" si="7"/>
        <v>0</v>
      </c>
      <c r="F28" s="57">
        <f t="shared" si="4"/>
        <v>0</v>
      </c>
      <c r="G28" s="57">
        <v>0</v>
      </c>
      <c r="H28" s="57">
        <v>0</v>
      </c>
      <c r="I28" s="57">
        <f t="shared" si="8"/>
        <v>0</v>
      </c>
      <c r="J28" s="57"/>
      <c r="K28" s="57">
        <f t="shared" si="5"/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60" t="s">
        <v>56</v>
      </c>
    </row>
    <row r="29" spans="1:17" s="1" customFormat="1" ht="13.5">
      <c r="A29" s="62" t="s">
        <v>57</v>
      </c>
      <c r="B29" s="72" t="s">
        <v>26</v>
      </c>
      <c r="C29" s="72"/>
      <c r="D29" s="64"/>
      <c r="E29" s="65">
        <f t="shared" si="7"/>
        <v>21204358</v>
      </c>
      <c r="F29" s="66">
        <f t="shared" si="4"/>
        <v>29.912780128160076</v>
      </c>
      <c r="G29" s="67">
        <v>20144996</v>
      </c>
      <c r="H29" s="67">
        <v>1059362</v>
      </c>
      <c r="I29" s="67">
        <f t="shared" si="8"/>
        <v>19925810</v>
      </c>
      <c r="K29" s="66">
        <f t="shared" si="5"/>
        <v>30.367925726837612</v>
      </c>
      <c r="L29" s="67">
        <v>19780311</v>
      </c>
      <c r="M29" s="67">
        <v>145499</v>
      </c>
      <c r="N29" s="66">
        <f>I29/E29*100</f>
        <v>93.97035269825193</v>
      </c>
      <c r="O29" s="66">
        <f aca="true" t="shared" si="9" ref="O29:P33">L29/G29*100</f>
        <v>98.18969931788519</v>
      </c>
      <c r="P29" s="66">
        <f t="shared" si="9"/>
        <v>13.734587421485761</v>
      </c>
      <c r="Q29" s="68" t="s">
        <v>57</v>
      </c>
    </row>
    <row r="30" spans="1:17" s="1" customFormat="1" ht="13.5">
      <c r="A30" s="62" t="s">
        <v>59</v>
      </c>
      <c r="B30" s="72" t="s">
        <v>27</v>
      </c>
      <c r="C30" s="72"/>
      <c r="D30" s="64"/>
      <c r="E30" s="65">
        <f t="shared" si="7"/>
        <v>18527902</v>
      </c>
      <c r="F30" s="66">
        <f t="shared" si="4"/>
        <v>26.13712986557279</v>
      </c>
      <c r="G30" s="67">
        <v>17069830</v>
      </c>
      <c r="H30" s="67">
        <v>1458072</v>
      </c>
      <c r="I30" s="67">
        <f t="shared" si="8"/>
        <v>16854128</v>
      </c>
      <c r="K30" s="66">
        <f t="shared" si="5"/>
        <v>25.6865295460819</v>
      </c>
      <c r="L30" s="67">
        <v>16611445</v>
      </c>
      <c r="M30" s="67">
        <v>242683</v>
      </c>
      <c r="N30" s="66">
        <f>I30/E30*100</f>
        <v>90.9661978997946</v>
      </c>
      <c r="O30" s="66">
        <f t="shared" si="9"/>
        <v>97.31464812479093</v>
      </c>
      <c r="P30" s="66">
        <f t="shared" si="9"/>
        <v>16.644102623190076</v>
      </c>
      <c r="Q30" s="68" t="s">
        <v>59</v>
      </c>
    </row>
    <row r="31" spans="1:17" s="1" customFormat="1" ht="13.5">
      <c r="A31" s="62" t="s">
        <v>60</v>
      </c>
      <c r="B31" s="72" t="s">
        <v>28</v>
      </c>
      <c r="C31" s="72"/>
      <c r="D31" s="64"/>
      <c r="E31" s="65">
        <f t="shared" si="7"/>
        <v>5999431</v>
      </c>
      <c r="F31" s="66">
        <f t="shared" si="4"/>
        <v>8.463338545645547</v>
      </c>
      <c r="G31" s="67">
        <v>5677915</v>
      </c>
      <c r="H31" s="67">
        <v>321516</v>
      </c>
      <c r="I31" s="67">
        <f t="shared" si="8"/>
        <v>5650108</v>
      </c>
      <c r="K31" s="66">
        <f t="shared" si="5"/>
        <v>8.611045678575225</v>
      </c>
      <c r="L31" s="67">
        <v>5572986</v>
      </c>
      <c r="M31" s="67">
        <v>77122</v>
      </c>
      <c r="N31" s="66">
        <f>I31/E31*100</f>
        <v>94.17739782322691</v>
      </c>
      <c r="O31" s="66">
        <f t="shared" si="9"/>
        <v>98.15198008423866</v>
      </c>
      <c r="P31" s="66">
        <f t="shared" si="9"/>
        <v>23.98698665074211</v>
      </c>
      <c r="Q31" s="68" t="s">
        <v>60</v>
      </c>
    </row>
    <row r="32" spans="1:17" s="1" customFormat="1" ht="13.5">
      <c r="A32" s="62" t="s">
        <v>61</v>
      </c>
      <c r="B32" s="72" t="s">
        <v>29</v>
      </c>
      <c r="C32" s="72"/>
      <c r="D32" s="64"/>
      <c r="E32" s="65">
        <f t="shared" si="7"/>
        <v>4098660</v>
      </c>
      <c r="F32" s="66">
        <f t="shared" si="4"/>
        <v>5.781939514513223</v>
      </c>
      <c r="G32" s="67">
        <v>3726596</v>
      </c>
      <c r="H32" s="67">
        <v>372064</v>
      </c>
      <c r="I32" s="67">
        <f t="shared" si="8"/>
        <v>3670763</v>
      </c>
      <c r="K32" s="66">
        <f t="shared" si="5"/>
        <v>5.59442542836771</v>
      </c>
      <c r="L32" s="67">
        <v>3593682</v>
      </c>
      <c r="M32" s="67">
        <v>77081</v>
      </c>
      <c r="N32" s="66">
        <f>I32/E32*100</f>
        <v>89.56007573206854</v>
      </c>
      <c r="O32" s="66">
        <f t="shared" si="9"/>
        <v>96.43336707279244</v>
      </c>
      <c r="P32" s="66">
        <f t="shared" si="9"/>
        <v>20.71713468650555</v>
      </c>
      <c r="Q32" s="68" t="s">
        <v>61</v>
      </c>
    </row>
    <row r="33" spans="1:17" s="1" customFormat="1" ht="13.5">
      <c r="A33" s="62" t="s">
        <v>62</v>
      </c>
      <c r="B33" s="72" t="s">
        <v>30</v>
      </c>
      <c r="C33" s="72"/>
      <c r="D33" s="64"/>
      <c r="E33" s="65">
        <f t="shared" si="7"/>
        <v>2004337</v>
      </c>
      <c r="F33" s="66">
        <f t="shared" si="4"/>
        <v>2.827498572875254</v>
      </c>
      <c r="G33" s="67">
        <v>1854233</v>
      </c>
      <c r="H33" s="67">
        <v>150104</v>
      </c>
      <c r="I33" s="67">
        <f t="shared" si="8"/>
        <v>1833647</v>
      </c>
      <c r="K33" s="66">
        <f t="shared" si="5"/>
        <v>2.7945692498944137</v>
      </c>
      <c r="L33" s="67">
        <v>1808946</v>
      </c>
      <c r="M33" s="67">
        <v>24701</v>
      </c>
      <c r="N33" s="66">
        <f>I33/E33*100</f>
        <v>91.4839670175225</v>
      </c>
      <c r="O33" s="66">
        <f t="shared" si="9"/>
        <v>97.55764243220781</v>
      </c>
      <c r="P33" s="66">
        <f t="shared" si="9"/>
        <v>16.455923892767682</v>
      </c>
      <c r="Q33" s="68" t="s">
        <v>62</v>
      </c>
    </row>
    <row r="34" spans="1:17" s="1" customFormat="1" ht="9.75" customHeight="1">
      <c r="A34" s="62"/>
      <c r="B34" s="37"/>
      <c r="C34" s="37"/>
      <c r="D34" s="64"/>
      <c r="E34" s="65"/>
      <c r="F34" s="66"/>
      <c r="G34" s="67"/>
      <c r="H34" s="67"/>
      <c r="I34" s="67"/>
      <c r="K34" s="66"/>
      <c r="L34" s="67"/>
      <c r="M34" s="67"/>
      <c r="N34" s="66"/>
      <c r="O34" s="66"/>
      <c r="P34" s="66"/>
      <c r="Q34" s="68"/>
    </row>
    <row r="35" spans="1:17" s="1" customFormat="1" ht="13.5" customHeight="1">
      <c r="A35" s="62" t="s">
        <v>63</v>
      </c>
      <c r="B35" s="72" t="s">
        <v>31</v>
      </c>
      <c r="C35" s="72"/>
      <c r="D35" s="64"/>
      <c r="E35" s="65">
        <f>G35+H35</f>
        <v>3562845</v>
      </c>
      <c r="F35" s="66">
        <f>E35/$E$12*100</f>
        <v>5.026070542466529</v>
      </c>
      <c r="G35" s="67">
        <v>3383260</v>
      </c>
      <c r="H35" s="67">
        <v>179585</v>
      </c>
      <c r="I35" s="67">
        <f>L35+M35</f>
        <v>3354385</v>
      </c>
      <c r="K35" s="66">
        <f>I35/$I$12*100</f>
        <v>5.1122496169148555</v>
      </c>
      <c r="L35" s="67">
        <v>3332579</v>
      </c>
      <c r="M35" s="67">
        <v>21806</v>
      </c>
      <c r="N35" s="66">
        <f>I35/E35*100</f>
        <v>94.14905784562619</v>
      </c>
      <c r="O35" s="66">
        <f aca="true" t="shared" si="10" ref="O35:P39">L35/G35*100</f>
        <v>98.5020069400519</v>
      </c>
      <c r="P35" s="66">
        <f t="shared" si="10"/>
        <v>12.142439513322383</v>
      </c>
      <c r="Q35" s="68" t="s">
        <v>63</v>
      </c>
    </row>
    <row r="36" spans="1:17" s="1" customFormat="1" ht="13.5">
      <c r="A36" s="62" t="s">
        <v>64</v>
      </c>
      <c r="B36" s="72" t="s">
        <v>32</v>
      </c>
      <c r="C36" s="72"/>
      <c r="D36" s="64"/>
      <c r="E36" s="65">
        <f>G36+H36</f>
        <v>1769700</v>
      </c>
      <c r="F36" s="66">
        <f>E36/$E$12*100</f>
        <v>2.4964984553083327</v>
      </c>
      <c r="G36" s="67">
        <v>1558686</v>
      </c>
      <c r="H36" s="67">
        <v>211014</v>
      </c>
      <c r="I36" s="67">
        <f>L36+M36</f>
        <v>1524069</v>
      </c>
      <c r="K36" s="66">
        <f>I36/$I$12*100</f>
        <v>2.3227569767339786</v>
      </c>
      <c r="L36" s="67">
        <v>1510314</v>
      </c>
      <c r="M36" s="67">
        <v>13755</v>
      </c>
      <c r="N36" s="66">
        <f>I36/E36*100</f>
        <v>86.12018986268859</v>
      </c>
      <c r="O36" s="66">
        <f t="shared" si="10"/>
        <v>96.8966167656603</v>
      </c>
      <c r="P36" s="66">
        <f t="shared" si="10"/>
        <v>6.518524837214593</v>
      </c>
      <c r="Q36" s="68" t="s">
        <v>64</v>
      </c>
    </row>
    <row r="37" spans="1:17" s="1" customFormat="1" ht="13.5">
      <c r="A37" s="62" t="s">
        <v>65</v>
      </c>
      <c r="B37" s="72" t="s">
        <v>33</v>
      </c>
      <c r="C37" s="72"/>
      <c r="D37" s="64"/>
      <c r="E37" s="65">
        <f>G37+H37</f>
        <v>5784648</v>
      </c>
      <c r="F37" s="66">
        <f>E37/$E$12*100</f>
        <v>8.16034627140331</v>
      </c>
      <c r="G37" s="67">
        <v>5397520</v>
      </c>
      <c r="H37" s="67">
        <v>387128</v>
      </c>
      <c r="I37" s="67">
        <f>L37+M37</f>
        <v>5337160</v>
      </c>
      <c r="K37" s="66">
        <f>I37/$I$12*100</f>
        <v>8.134097357761046</v>
      </c>
      <c r="L37" s="67">
        <v>5284307</v>
      </c>
      <c r="M37" s="67">
        <v>52853</v>
      </c>
      <c r="N37" s="66">
        <f>I37/E37*100</f>
        <v>92.26421382943266</v>
      </c>
      <c r="O37" s="66">
        <f t="shared" si="10"/>
        <v>97.9024996665135</v>
      </c>
      <c r="P37" s="66">
        <f t="shared" si="10"/>
        <v>13.652590357711144</v>
      </c>
      <c r="Q37" s="68" t="s">
        <v>65</v>
      </c>
    </row>
    <row r="38" spans="1:17" s="1" customFormat="1" ht="13.5">
      <c r="A38" s="62" t="s">
        <v>66</v>
      </c>
      <c r="B38" s="72" t="s">
        <v>34</v>
      </c>
      <c r="C38" s="72"/>
      <c r="D38" s="64"/>
      <c r="E38" s="65">
        <f>G38+H38</f>
        <v>5335413</v>
      </c>
      <c r="F38" s="66">
        <f>E38/$E$12*100</f>
        <v>7.526614857282024</v>
      </c>
      <c r="G38" s="67">
        <v>5018816</v>
      </c>
      <c r="H38" s="67">
        <v>316597</v>
      </c>
      <c r="I38" s="67">
        <f>L38+M38</f>
        <v>4943392</v>
      </c>
      <c r="K38" s="66">
        <f>I38/$I$12*100</f>
        <v>7.533975336241952</v>
      </c>
      <c r="L38" s="67">
        <v>4912251</v>
      </c>
      <c r="M38" s="67">
        <v>31141</v>
      </c>
      <c r="N38" s="66">
        <f>I38/E38*100</f>
        <v>92.65247132696194</v>
      </c>
      <c r="O38" s="66">
        <f t="shared" si="10"/>
        <v>97.87669043854169</v>
      </c>
      <c r="P38" s="66">
        <f t="shared" si="10"/>
        <v>9.836163956070337</v>
      </c>
      <c r="Q38" s="68" t="s">
        <v>66</v>
      </c>
    </row>
    <row r="39" spans="1:17" s="1" customFormat="1" ht="13.5">
      <c r="A39" s="62" t="s">
        <v>67</v>
      </c>
      <c r="B39" s="72" t="s">
        <v>35</v>
      </c>
      <c r="C39" s="72"/>
      <c r="D39" s="64"/>
      <c r="E39" s="65">
        <f>G39+H39</f>
        <v>2599992</v>
      </c>
      <c r="F39" s="73">
        <f>E39/$E$12*100</f>
        <v>3.667783246772912</v>
      </c>
      <c r="G39" s="67">
        <v>2535996</v>
      </c>
      <c r="H39" s="67">
        <v>63996</v>
      </c>
      <c r="I39" s="67">
        <f>L39+M39</f>
        <v>2521194</v>
      </c>
      <c r="J39" s="63"/>
      <c r="K39" s="73">
        <f>I39/$I$12*100</f>
        <v>3.842425082591304</v>
      </c>
      <c r="L39" s="67">
        <v>2516376</v>
      </c>
      <c r="M39" s="67">
        <v>4818</v>
      </c>
      <c r="N39" s="66">
        <f>I39/E39*100</f>
        <v>96.9692983670719</v>
      </c>
      <c r="O39" s="66">
        <f t="shared" si="10"/>
        <v>99.22633947372157</v>
      </c>
      <c r="P39" s="66">
        <f t="shared" si="10"/>
        <v>7.528595537221077</v>
      </c>
      <c r="Q39" s="68" t="s">
        <v>67</v>
      </c>
    </row>
    <row r="40" spans="1:17" s="1" customFormat="1" ht="9.75" customHeight="1" thickBot="1">
      <c r="A40" s="74"/>
      <c r="B40" s="75"/>
      <c r="C40" s="75"/>
      <c r="D40" s="76"/>
      <c r="E40" s="77"/>
      <c r="F40" s="78"/>
      <c r="G40" s="79"/>
      <c r="H40" s="79"/>
      <c r="I40" s="79"/>
      <c r="J40" s="76"/>
      <c r="K40" s="78"/>
      <c r="L40" s="79"/>
      <c r="M40" s="79"/>
      <c r="N40" s="78"/>
      <c r="O40" s="78"/>
      <c r="P40" s="80"/>
      <c r="Q40" s="74"/>
    </row>
    <row r="41" spans="1:14" ht="19.5" customHeight="1" thickTop="1">
      <c r="A41" t="s">
        <v>36</v>
      </c>
      <c r="N41" s="81"/>
    </row>
    <row r="42" ht="13.5">
      <c r="N42" s="81"/>
    </row>
    <row r="43" ht="13.5">
      <c r="N43" s="81"/>
    </row>
    <row r="44" ht="13.5">
      <c r="N44" s="81"/>
    </row>
  </sheetData>
  <mergeCells count="30">
    <mergeCell ref="B29:C29"/>
    <mergeCell ref="B30:C30"/>
    <mergeCell ref="B31:C31"/>
    <mergeCell ref="B8:C8"/>
    <mergeCell ref="B9:C9"/>
    <mergeCell ref="B12:C12"/>
    <mergeCell ref="B10:C10"/>
    <mergeCell ref="B11:C11"/>
    <mergeCell ref="B37:C37"/>
    <mergeCell ref="B38:C38"/>
    <mergeCell ref="B39:C39"/>
    <mergeCell ref="E4:H4"/>
    <mergeCell ref="G5:G6"/>
    <mergeCell ref="H5:H6"/>
    <mergeCell ref="B32:C32"/>
    <mergeCell ref="B33:C33"/>
    <mergeCell ref="B35:C35"/>
    <mergeCell ref="B36:C36"/>
    <mergeCell ref="Q4:Q6"/>
    <mergeCell ref="L5:L6"/>
    <mergeCell ref="M5:M6"/>
    <mergeCell ref="N5:N6"/>
    <mergeCell ref="O5:O6"/>
    <mergeCell ref="A4:D6"/>
    <mergeCell ref="F1:I1"/>
    <mergeCell ref="P5:P6"/>
    <mergeCell ref="K4:M4"/>
    <mergeCell ref="N4:P4"/>
    <mergeCell ref="E5:F5"/>
    <mergeCell ref="K1:O1"/>
  </mergeCells>
  <printOptions/>
  <pageMargins left="0.32" right="0.29" top="0.48" bottom="0" header="6.496062992125984" footer="0.5118110236220472"/>
  <pageSetup horizontalDpi="600" verticalDpi="600" orientation="portrait" paperSize="9" scale="80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2006-12-28T01:55:18Z</dcterms:created>
  <dcterms:modified xsi:type="dcterms:W3CDTF">2006-12-28T01:55:19Z</dcterms:modified>
  <cp:category/>
  <cp:version/>
  <cp:contentType/>
  <cp:contentStatus/>
</cp:coreProperties>
</file>