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59" sheetId="1" r:id="rId1"/>
  </sheets>
  <definedNames>
    <definedName name="_xlnm.Print_Area" localSheetId="0">'159'!$A$1:$W$23</definedName>
  </definedNames>
  <calcPr fullCalcOnLoad="1"/>
</workbook>
</file>

<file path=xl/sharedStrings.xml><?xml version="1.0" encoding="utf-8"?>
<sst xmlns="http://schemas.openxmlformats.org/spreadsheetml/2006/main" count="61" uniqueCount="37">
  <si>
    <t>維持
補修費</t>
  </si>
  <si>
    <t>扶助費</t>
  </si>
  <si>
    <t>繰出金</t>
  </si>
  <si>
    <t>公債費</t>
  </si>
  <si>
    <t>年度</t>
  </si>
  <si>
    <t>人件費</t>
  </si>
  <si>
    <t>物件費</t>
  </si>
  <si>
    <t>その他
    1)</t>
  </si>
  <si>
    <t>補  助  事  業  費</t>
  </si>
  <si>
    <t>単独事業費</t>
  </si>
  <si>
    <t>その他
    2)</t>
  </si>
  <si>
    <t>-</t>
  </si>
  <si>
    <t>構成比</t>
  </si>
  <si>
    <t xml:space="preserve">  (注)  1) 積立金、投資・出資金、貸付金、補助費等  2) 国直轄事業・受託事業等</t>
  </si>
  <si>
    <t xml:space="preserve">  159  県   財   政   の   性   質  </t>
  </si>
  <si>
    <r>
      <t xml:space="preserve">  別    </t>
    </r>
    <r>
      <rPr>
        <b/>
        <sz val="10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歳    </t>
    </r>
    <r>
      <rPr>
        <b/>
        <sz val="10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出 </t>
    </r>
  </si>
  <si>
    <r>
      <t xml:space="preserve">    (普通会計)    </t>
    </r>
    <r>
      <rPr>
        <sz val="7"/>
        <rFont val="ＭＳ 明朝"/>
        <family val="1"/>
      </rPr>
      <t xml:space="preserve"> </t>
    </r>
    <r>
      <rPr>
        <sz val="14"/>
        <rFont val="ＭＳ 明朝"/>
        <family val="1"/>
      </rPr>
      <t>平成11～平成15年度</t>
    </r>
  </si>
  <si>
    <t xml:space="preserve">  (単位 金額 千円)</t>
  </si>
  <si>
    <t>県財政課 「決算状況報告書」</t>
  </si>
  <si>
    <t>年  度</t>
  </si>
  <si>
    <t>総  額</t>
  </si>
  <si>
    <t xml:space="preserve">消費的経費  </t>
  </si>
  <si>
    <t xml:space="preserve">投            資    </t>
  </si>
  <si>
    <t xml:space="preserve">          的           経           費</t>
  </si>
  <si>
    <t>一  般</t>
  </si>
  <si>
    <t>災  害</t>
  </si>
  <si>
    <t>失  対</t>
  </si>
  <si>
    <t>平成</t>
  </si>
  <si>
    <t>11年度</t>
  </si>
  <si>
    <t>11年</t>
  </si>
  <si>
    <t xml:space="preserve">   ％</t>
  </si>
  <si>
    <t>12</t>
  </si>
  <si>
    <t>-</t>
  </si>
  <si>
    <t>構成比</t>
  </si>
  <si>
    <t>13</t>
  </si>
  <si>
    <t>14</t>
  </si>
  <si>
    <t>15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</si>
</sst>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太ミンA101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distributed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vertical="center"/>
    </xf>
    <xf numFmtId="181" fontId="12" fillId="0" borderId="15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horizontal="right" vertical="center"/>
    </xf>
    <xf numFmtId="181" fontId="12" fillId="0" borderId="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183" fontId="12" fillId="0" borderId="15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182" fontId="12" fillId="0" borderId="0" xfId="0" applyNumberFormat="1" applyFont="1" applyAlignment="1">
      <alignment vertical="center"/>
    </xf>
    <xf numFmtId="182" fontId="12" fillId="0" borderId="0" xfId="0" applyNumberFormat="1" applyFont="1" applyBorder="1" applyAlignment="1" quotePrefix="1">
      <alignment horizontal="right" vertical="center"/>
    </xf>
    <xf numFmtId="49" fontId="12" fillId="0" borderId="15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183" fontId="13" fillId="0" borderId="15" xfId="0" applyNumberFormat="1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 quotePrefix="1">
      <alignment horizontal="right" vertical="center"/>
    </xf>
    <xf numFmtId="49" fontId="14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49" fontId="13" fillId="0" borderId="15" xfId="0" applyNumberFormat="1" applyFont="1" applyBorder="1" applyAlignment="1">
      <alignment vertical="center"/>
    </xf>
    <xf numFmtId="181" fontId="12" fillId="0" borderId="15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1" fontId="12" fillId="0" borderId="0" xfId="0" applyNumberFormat="1" applyFont="1" applyBorder="1" applyAlignment="1" quotePrefix="1">
      <alignment horizontal="right" vertical="center"/>
    </xf>
    <xf numFmtId="49" fontId="12" fillId="0" borderId="0" xfId="0" applyNumberFormat="1" applyFont="1" applyBorder="1" applyAlignment="1">
      <alignment vertical="center" shrinkToFit="1"/>
    </xf>
    <xf numFmtId="181" fontId="13" fillId="0" borderId="15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Alignment="1">
      <alignment vertical="center"/>
    </xf>
    <xf numFmtId="181" fontId="13" fillId="0" borderId="0" xfId="0" applyNumberFormat="1" applyFont="1" applyBorder="1" applyAlignment="1" quotePrefix="1">
      <alignment horizontal="righ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 shrinkToFit="1"/>
    </xf>
    <xf numFmtId="49" fontId="13" fillId="0" borderId="1" xfId="0" applyNumberFormat="1" applyFont="1" applyBorder="1" applyAlignment="1">
      <alignment vertical="center"/>
    </xf>
    <xf numFmtId="183" fontId="13" fillId="0" borderId="22" xfId="0" applyNumberFormat="1" applyFont="1" applyBorder="1" applyAlignment="1">
      <alignment vertical="center"/>
    </xf>
    <xf numFmtId="183" fontId="13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1" fontId="13" fillId="0" borderId="1" xfId="0" applyNumberFormat="1" applyFont="1" applyBorder="1" applyAlignment="1">
      <alignment horizontal="right" vertical="center"/>
    </xf>
    <xf numFmtId="182" fontId="13" fillId="0" borderId="1" xfId="0" applyNumberFormat="1" applyFont="1" applyBorder="1" applyAlignment="1" quotePrefix="1">
      <alignment horizontal="right" vertical="center"/>
    </xf>
    <xf numFmtId="183" fontId="13" fillId="0" borderId="23" xfId="0" applyNumberFormat="1" applyFont="1" applyBorder="1" applyAlignment="1">
      <alignment vertical="center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SheetLayoutView="100" workbookViewId="0" topLeftCell="A1">
      <pane xSplit="2" ySplit="6" topLeftCell="C7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N15" sqref="N15"/>
    </sheetView>
  </sheetViews>
  <sheetFormatPr defaultColWidth="8.796875" defaultRowHeight="14.25"/>
  <cols>
    <col min="1" max="1" width="5.3984375" style="0" customWidth="1"/>
    <col min="2" max="2" width="5.59765625" style="0" customWidth="1"/>
    <col min="3" max="3" width="16.09765625" style="0" customWidth="1"/>
    <col min="4" max="4" width="16.5" style="0" customWidth="1"/>
    <col min="5" max="5" width="15.3984375" style="0" customWidth="1"/>
    <col min="6" max="6" width="13.59765625" style="0" customWidth="1"/>
    <col min="7" max="7" width="15.09765625" style="0" customWidth="1"/>
    <col min="8" max="8" width="14.8984375" style="0" customWidth="1"/>
    <col min="9" max="9" width="14" style="0" customWidth="1"/>
    <col min="10" max="10" width="14.09765625" style="0" customWidth="1"/>
    <col min="11" max="11" width="13" style="0" customWidth="1"/>
    <col min="12" max="12" width="0.8984375" style="0" customWidth="1"/>
    <col min="13" max="13" width="9.5" style="0" customWidth="1"/>
    <col min="14" max="14" width="15" style="0" customWidth="1"/>
    <col min="15" max="15" width="14.59765625" style="0" customWidth="1"/>
    <col min="16" max="16" width="13" style="0" customWidth="1"/>
    <col min="17" max="17" width="8.8984375" style="0" customWidth="1"/>
    <col min="18" max="18" width="14.09765625" style="0" customWidth="1"/>
    <col min="19" max="19" width="13.3984375" style="0" customWidth="1"/>
    <col min="20" max="20" width="14" style="0" customWidth="1"/>
    <col min="21" max="21" width="13.09765625" style="0" customWidth="1"/>
    <col min="22" max="22" width="14" style="0" customWidth="1"/>
    <col min="23" max="23" width="7" style="0" customWidth="1"/>
    <col min="24" max="16384" width="11.59765625" style="0" customWidth="1"/>
  </cols>
  <sheetData>
    <row r="1" spans="1:20" ht="28.5" customHeight="1">
      <c r="A1" s="1"/>
      <c r="B1" s="1"/>
      <c r="C1" s="1"/>
      <c r="D1" s="1"/>
      <c r="E1" s="2"/>
      <c r="F1" s="3" t="s">
        <v>14</v>
      </c>
      <c r="G1" s="4"/>
      <c r="H1" s="4"/>
      <c r="I1" s="4"/>
      <c r="J1" s="4"/>
      <c r="K1" s="4"/>
      <c r="L1" s="2"/>
      <c r="M1" s="5" t="s">
        <v>15</v>
      </c>
      <c r="N1" s="6"/>
      <c r="O1" s="6"/>
      <c r="P1" s="7" t="s">
        <v>16</v>
      </c>
      <c r="Q1" s="8"/>
      <c r="R1" s="8"/>
      <c r="S1" s="8"/>
      <c r="T1" s="9"/>
    </row>
    <row r="2" ht="13.5" customHeight="1"/>
    <row r="3" spans="1:23" s="10" customFormat="1" ht="21.75" customHeight="1" thickBot="1">
      <c r="A3" s="10" t="s">
        <v>17</v>
      </c>
      <c r="C3" s="11"/>
      <c r="U3" s="12" t="s">
        <v>18</v>
      </c>
      <c r="V3" s="12"/>
      <c r="W3" s="12"/>
    </row>
    <row r="4" spans="1:23" ht="19.5" customHeight="1" thickTop="1">
      <c r="A4" s="13" t="s">
        <v>19</v>
      </c>
      <c r="B4" s="14"/>
      <c r="C4" s="15" t="s">
        <v>20</v>
      </c>
      <c r="D4" s="16" t="s">
        <v>21</v>
      </c>
      <c r="E4" s="17"/>
      <c r="F4" s="17"/>
      <c r="G4" s="18"/>
      <c r="H4" s="19" t="s">
        <v>22</v>
      </c>
      <c r="I4" s="20"/>
      <c r="J4" s="20"/>
      <c r="K4" s="20"/>
      <c r="M4" s="21" t="s">
        <v>23</v>
      </c>
      <c r="N4" s="21"/>
      <c r="O4" s="21"/>
      <c r="P4" s="21"/>
      <c r="Q4" s="21"/>
      <c r="R4" s="22"/>
      <c r="S4" s="23" t="s">
        <v>0</v>
      </c>
      <c r="T4" s="15" t="s">
        <v>1</v>
      </c>
      <c r="U4" s="15" t="s">
        <v>2</v>
      </c>
      <c r="V4" s="15" t="s">
        <v>3</v>
      </c>
      <c r="W4" s="24" t="s">
        <v>4</v>
      </c>
    </row>
    <row r="5" spans="1:23" ht="19.5" customHeight="1">
      <c r="A5" s="25"/>
      <c r="B5" s="26"/>
      <c r="C5" s="27"/>
      <c r="D5" s="28" t="s">
        <v>20</v>
      </c>
      <c r="E5" s="28" t="s">
        <v>5</v>
      </c>
      <c r="F5" s="28" t="s">
        <v>6</v>
      </c>
      <c r="G5" s="29" t="s">
        <v>7</v>
      </c>
      <c r="H5" s="28" t="s">
        <v>20</v>
      </c>
      <c r="I5" s="30" t="s">
        <v>8</v>
      </c>
      <c r="J5" s="31"/>
      <c r="K5" s="31"/>
      <c r="M5" s="32"/>
      <c r="N5" s="33" t="s">
        <v>9</v>
      </c>
      <c r="O5" s="34"/>
      <c r="P5" s="34"/>
      <c r="Q5" s="35"/>
      <c r="R5" s="29" t="s">
        <v>10</v>
      </c>
      <c r="S5" s="27"/>
      <c r="T5" s="27"/>
      <c r="U5" s="27"/>
      <c r="V5" s="27"/>
      <c r="W5" s="36"/>
    </row>
    <row r="6" spans="1:23" ht="19.5" customHeight="1">
      <c r="A6" s="37"/>
      <c r="B6" s="38"/>
      <c r="C6" s="39"/>
      <c r="D6" s="39"/>
      <c r="E6" s="39"/>
      <c r="F6" s="39"/>
      <c r="G6" s="39"/>
      <c r="H6" s="39"/>
      <c r="I6" s="40" t="s">
        <v>20</v>
      </c>
      <c r="J6" s="40" t="s">
        <v>24</v>
      </c>
      <c r="K6" s="40" t="s">
        <v>25</v>
      </c>
      <c r="M6" s="41" t="s">
        <v>26</v>
      </c>
      <c r="N6" s="40" t="s">
        <v>20</v>
      </c>
      <c r="O6" s="40" t="s">
        <v>24</v>
      </c>
      <c r="P6" s="40" t="s">
        <v>25</v>
      </c>
      <c r="Q6" s="40" t="s">
        <v>26</v>
      </c>
      <c r="R6" s="39"/>
      <c r="S6" s="39"/>
      <c r="T6" s="39"/>
      <c r="U6" s="39"/>
      <c r="V6" s="39"/>
      <c r="W6" s="42"/>
    </row>
    <row r="7" spans="1:23" s="48" customFormat="1" ht="9.75" customHeight="1">
      <c r="A7" s="43"/>
      <c r="B7" s="44"/>
      <c r="C7" s="45"/>
      <c r="D7" s="46"/>
      <c r="E7" s="46"/>
      <c r="F7" s="46"/>
      <c r="G7" s="46"/>
      <c r="H7" s="46"/>
      <c r="I7" s="47"/>
      <c r="J7" s="47"/>
      <c r="K7" s="47"/>
      <c r="M7" s="47"/>
      <c r="N7" s="47"/>
      <c r="O7" s="47"/>
      <c r="P7" s="47"/>
      <c r="Q7" s="47"/>
      <c r="R7" s="46"/>
      <c r="S7" s="46"/>
      <c r="T7" s="46"/>
      <c r="U7" s="46"/>
      <c r="V7" s="49"/>
      <c r="W7" s="45"/>
    </row>
    <row r="8" spans="1:23" s="54" customFormat="1" ht="15" customHeight="1">
      <c r="A8" s="50" t="s">
        <v>27</v>
      </c>
      <c r="B8" s="51" t="s">
        <v>28</v>
      </c>
      <c r="C8" s="52">
        <v>457145212</v>
      </c>
      <c r="D8" s="53">
        <f>SUM(E8:G8)</f>
        <v>207588342</v>
      </c>
      <c r="E8" s="53">
        <v>101999114</v>
      </c>
      <c r="F8" s="53">
        <v>14501328</v>
      </c>
      <c r="G8" s="53">
        <v>91087900</v>
      </c>
      <c r="H8" s="53">
        <f>I8+N8+R8</f>
        <v>183335684</v>
      </c>
      <c r="I8" s="53">
        <f>SUM(J8:K8)</f>
        <v>92946042</v>
      </c>
      <c r="J8" s="53">
        <v>86599869</v>
      </c>
      <c r="K8" s="53">
        <v>6346173</v>
      </c>
      <c r="M8" s="55" t="s">
        <v>11</v>
      </c>
      <c r="N8" s="53">
        <f>SUM(O8:P8)</f>
        <v>76660768</v>
      </c>
      <c r="O8" s="53">
        <v>76494008</v>
      </c>
      <c r="P8" s="53">
        <v>166760</v>
      </c>
      <c r="Q8" s="55" t="s">
        <v>11</v>
      </c>
      <c r="R8" s="53">
        <v>13728874</v>
      </c>
      <c r="S8" s="53">
        <v>3349948</v>
      </c>
      <c r="T8" s="53">
        <v>11558001</v>
      </c>
      <c r="U8" s="53">
        <v>976086</v>
      </c>
      <c r="V8" s="56">
        <v>50337151</v>
      </c>
      <c r="W8" s="57" t="s">
        <v>29</v>
      </c>
    </row>
    <row r="9" spans="1:23" s="54" customFormat="1" ht="15" customHeight="1">
      <c r="A9" s="58"/>
      <c r="B9" s="51" t="s">
        <v>12</v>
      </c>
      <c r="C9" s="59">
        <v>100</v>
      </c>
      <c r="D9" s="60">
        <f>D8/C8*100</f>
        <v>45.40971589570099</v>
      </c>
      <c r="E9" s="60">
        <f>E8/C8*100</f>
        <v>22.312191251824814</v>
      </c>
      <c r="F9" s="60">
        <f>F8/C8*100</f>
        <v>3.1721491594666427</v>
      </c>
      <c r="G9" s="60">
        <f>G8/C8*100</f>
        <v>19.925375484409535</v>
      </c>
      <c r="H9" s="60">
        <f>H8/C8*100</f>
        <v>40.10447428682683</v>
      </c>
      <c r="I9" s="60">
        <f>I8/C8*100</f>
        <v>20.33184195309914</v>
      </c>
      <c r="J9" s="60">
        <f>J8/C8*100</f>
        <v>18.943623760408105</v>
      </c>
      <c r="K9" s="60">
        <f>K8/C8*100</f>
        <v>1.3882181926910349</v>
      </c>
      <c r="L9" s="61"/>
      <c r="M9" s="53" t="s">
        <v>11</v>
      </c>
      <c r="N9" s="60">
        <f>N8/C8*100</f>
        <v>16.769456616336605</v>
      </c>
      <c r="O9" s="60">
        <f>O8/C8*100</f>
        <v>16.732978054246797</v>
      </c>
      <c r="P9" s="62">
        <f>P8/C8*100</f>
        <v>0.036478562089807036</v>
      </c>
      <c r="Q9" s="53" t="s">
        <v>11</v>
      </c>
      <c r="R9" s="60">
        <f>R8/C8*100</f>
        <v>3.003175717391086</v>
      </c>
      <c r="S9" s="60">
        <f>S8/C8*100</f>
        <v>0.7327973501776499</v>
      </c>
      <c r="T9" s="60">
        <f>T8/C8*100</f>
        <v>2.528299694846197</v>
      </c>
      <c r="U9" s="60">
        <f>U8/C8*100</f>
        <v>0.21351771261688288</v>
      </c>
      <c r="V9" s="60">
        <f>V8/C8*100</f>
        <v>11.011195059831449</v>
      </c>
      <c r="W9" s="63" t="s">
        <v>30</v>
      </c>
    </row>
    <row r="10" spans="1:23" s="72" customFormat="1" ht="15" customHeight="1">
      <c r="A10" s="64"/>
      <c r="B10" s="65"/>
      <c r="C10" s="66"/>
      <c r="D10" s="67"/>
      <c r="E10" s="67"/>
      <c r="F10" s="67"/>
      <c r="G10" s="67"/>
      <c r="H10" s="67"/>
      <c r="I10" s="67"/>
      <c r="J10" s="67"/>
      <c r="K10" s="67"/>
      <c r="L10" s="68"/>
      <c r="M10" s="69"/>
      <c r="N10" s="67"/>
      <c r="O10" s="67"/>
      <c r="P10" s="70"/>
      <c r="Q10" s="69"/>
      <c r="R10" s="67"/>
      <c r="S10" s="67"/>
      <c r="T10" s="67"/>
      <c r="U10" s="67"/>
      <c r="V10" s="67"/>
      <c r="W10" s="71"/>
    </row>
    <row r="11" spans="1:23" s="54" customFormat="1" ht="15" customHeight="1">
      <c r="A11" s="58"/>
      <c r="B11" s="51" t="s">
        <v>31</v>
      </c>
      <c r="C11" s="52">
        <v>475342955</v>
      </c>
      <c r="D11" s="53">
        <v>221586054</v>
      </c>
      <c r="E11" s="53">
        <v>104635786</v>
      </c>
      <c r="F11" s="53">
        <v>15629160</v>
      </c>
      <c r="G11" s="53">
        <v>101321108</v>
      </c>
      <c r="H11" s="53">
        <v>176928577</v>
      </c>
      <c r="I11" s="53">
        <v>81206458</v>
      </c>
      <c r="J11" s="53">
        <v>75685533</v>
      </c>
      <c r="K11" s="53">
        <v>5520925</v>
      </c>
      <c r="M11" s="55" t="s">
        <v>32</v>
      </c>
      <c r="N11" s="53">
        <v>79567453</v>
      </c>
      <c r="O11" s="53">
        <v>77565043</v>
      </c>
      <c r="P11" s="53">
        <v>2002410</v>
      </c>
      <c r="Q11" s="55" t="s">
        <v>32</v>
      </c>
      <c r="R11" s="53">
        <v>16154666</v>
      </c>
      <c r="S11" s="53">
        <v>4308504</v>
      </c>
      <c r="T11" s="53">
        <v>10256528</v>
      </c>
      <c r="U11" s="53">
        <v>9458820</v>
      </c>
      <c r="V11" s="56">
        <v>52804472</v>
      </c>
      <c r="W11" s="57" t="s">
        <v>31</v>
      </c>
    </row>
    <row r="12" spans="1:23" s="54" customFormat="1" ht="15" customHeight="1">
      <c r="A12" s="58"/>
      <c r="B12" s="51" t="s">
        <v>33</v>
      </c>
      <c r="C12" s="59">
        <v>100</v>
      </c>
      <c r="D12" s="60">
        <v>46.6</v>
      </c>
      <c r="E12" s="60">
        <v>22</v>
      </c>
      <c r="F12" s="60">
        <v>3.3</v>
      </c>
      <c r="G12" s="60">
        <v>21.3</v>
      </c>
      <c r="H12" s="60">
        <v>37.2</v>
      </c>
      <c r="I12" s="60">
        <v>17.1</v>
      </c>
      <c r="J12" s="60">
        <v>15.9</v>
      </c>
      <c r="K12" s="60">
        <v>1.2</v>
      </c>
      <c r="L12" s="61"/>
      <c r="M12" s="53" t="s">
        <v>32</v>
      </c>
      <c r="N12" s="60">
        <v>16.7</v>
      </c>
      <c r="O12" s="60">
        <v>16.3</v>
      </c>
      <c r="P12" s="62">
        <v>0.4</v>
      </c>
      <c r="Q12" s="53" t="s">
        <v>32</v>
      </c>
      <c r="R12" s="60">
        <v>3.4</v>
      </c>
      <c r="S12" s="60">
        <v>0.9</v>
      </c>
      <c r="T12" s="60">
        <v>2.2</v>
      </c>
      <c r="U12" s="60">
        <v>2</v>
      </c>
      <c r="V12" s="60">
        <v>11.1</v>
      </c>
      <c r="W12" s="63" t="s">
        <v>30</v>
      </c>
    </row>
    <row r="13" spans="1:23" s="72" customFormat="1" ht="15" customHeight="1">
      <c r="A13" s="64"/>
      <c r="B13" s="64"/>
      <c r="C13" s="66"/>
      <c r="D13" s="67"/>
      <c r="E13" s="67"/>
      <c r="F13" s="67"/>
      <c r="G13" s="67"/>
      <c r="H13" s="67"/>
      <c r="I13" s="67"/>
      <c r="J13" s="67"/>
      <c r="K13" s="67"/>
      <c r="L13" s="73"/>
      <c r="M13" s="69"/>
      <c r="N13" s="67"/>
      <c r="O13" s="67"/>
      <c r="P13" s="70"/>
      <c r="Q13" s="69"/>
      <c r="R13" s="67"/>
      <c r="S13" s="67"/>
      <c r="T13" s="67"/>
      <c r="U13" s="67"/>
      <c r="V13" s="67"/>
      <c r="W13" s="74"/>
    </row>
    <row r="14" spans="1:23" s="54" customFormat="1" ht="15" customHeight="1">
      <c r="A14" s="58"/>
      <c r="B14" s="58" t="s">
        <v>34</v>
      </c>
      <c r="C14" s="75">
        <f>D14+H14+SUM(S14:V14)</f>
        <v>457597564</v>
      </c>
      <c r="D14" s="76">
        <f>SUM(E14:G14)</f>
        <v>225077434</v>
      </c>
      <c r="E14" s="76">
        <v>103836906</v>
      </c>
      <c r="F14" s="76">
        <v>16630386</v>
      </c>
      <c r="G14" s="76">
        <v>104610142</v>
      </c>
      <c r="H14" s="76">
        <f>I14+N14+R14</f>
        <v>157825204</v>
      </c>
      <c r="I14" s="76">
        <f>SUM(J14:M14)</f>
        <v>79092247</v>
      </c>
      <c r="J14" s="76">
        <v>69219543</v>
      </c>
      <c r="K14" s="76">
        <v>9872704</v>
      </c>
      <c r="L14" s="77"/>
      <c r="M14" s="53">
        <v>0</v>
      </c>
      <c r="N14" s="76">
        <f>SUM(O14:Q14)</f>
        <v>62424670</v>
      </c>
      <c r="O14" s="76">
        <v>60748788</v>
      </c>
      <c r="P14" s="78">
        <v>1675882</v>
      </c>
      <c r="Q14" s="53">
        <v>0</v>
      </c>
      <c r="R14" s="76">
        <v>16308287</v>
      </c>
      <c r="S14" s="76">
        <v>4691222</v>
      </c>
      <c r="T14" s="76">
        <v>10331331</v>
      </c>
      <c r="U14" s="76">
        <v>976940</v>
      </c>
      <c r="V14" s="76">
        <v>58695433</v>
      </c>
      <c r="W14" s="57" t="s">
        <v>34</v>
      </c>
    </row>
    <row r="15" spans="1:23" s="54" customFormat="1" ht="15" customHeight="1">
      <c r="A15" s="58"/>
      <c r="B15" s="79" t="s">
        <v>33</v>
      </c>
      <c r="C15" s="59">
        <v>100</v>
      </c>
      <c r="D15" s="60">
        <v>49.2</v>
      </c>
      <c r="E15" s="60">
        <v>22.7</v>
      </c>
      <c r="F15" s="60">
        <v>3.6</v>
      </c>
      <c r="G15" s="60">
        <v>22.9</v>
      </c>
      <c r="H15" s="60">
        <v>34.5</v>
      </c>
      <c r="I15" s="60">
        <v>17.3</v>
      </c>
      <c r="J15" s="60">
        <v>15.1</v>
      </c>
      <c r="K15" s="60">
        <v>2.2</v>
      </c>
      <c r="L15" s="61"/>
      <c r="M15" s="53">
        <f>M14/$C$17*100</f>
        <v>0</v>
      </c>
      <c r="N15" s="60">
        <v>13.6</v>
      </c>
      <c r="O15" s="60">
        <v>13.3</v>
      </c>
      <c r="P15" s="62">
        <v>0.4</v>
      </c>
      <c r="Q15" s="53">
        <f>Q14/$C$17*100</f>
        <v>0</v>
      </c>
      <c r="R15" s="60">
        <v>3.6</v>
      </c>
      <c r="S15" s="60">
        <v>1</v>
      </c>
      <c r="T15" s="60">
        <v>2.3</v>
      </c>
      <c r="U15" s="60">
        <v>0.2</v>
      </c>
      <c r="V15" s="60">
        <v>12.8</v>
      </c>
      <c r="W15" s="63" t="s">
        <v>30</v>
      </c>
    </row>
    <row r="16" spans="1:23" s="72" customFormat="1" ht="15" customHeight="1">
      <c r="A16" s="64"/>
      <c r="B16" s="64"/>
      <c r="C16" s="66"/>
      <c r="D16" s="67"/>
      <c r="E16" s="67"/>
      <c r="F16" s="67"/>
      <c r="G16" s="67"/>
      <c r="H16" s="67"/>
      <c r="I16" s="67"/>
      <c r="J16" s="67"/>
      <c r="K16" s="67"/>
      <c r="L16" s="73"/>
      <c r="M16" s="69"/>
      <c r="N16" s="67"/>
      <c r="O16" s="67"/>
      <c r="P16" s="70"/>
      <c r="Q16" s="69"/>
      <c r="R16" s="67"/>
      <c r="S16" s="67"/>
      <c r="T16" s="67"/>
      <c r="U16" s="67"/>
      <c r="V16" s="67"/>
      <c r="W16" s="74"/>
    </row>
    <row r="17" spans="1:23" s="54" customFormat="1" ht="15" customHeight="1">
      <c r="A17" s="58"/>
      <c r="B17" s="58" t="s">
        <v>35</v>
      </c>
      <c r="C17" s="75">
        <v>428275661</v>
      </c>
      <c r="D17" s="76">
        <f>SUM(E17:G17)</f>
        <v>217451669</v>
      </c>
      <c r="E17" s="76">
        <v>99439959</v>
      </c>
      <c r="F17" s="76">
        <v>17620291</v>
      </c>
      <c r="G17" s="76">
        <v>100391419</v>
      </c>
      <c r="H17" s="76">
        <f>I17+N17+R17</f>
        <v>133659826</v>
      </c>
      <c r="I17" s="76">
        <f>SUM(J17:M17)</f>
        <v>64534858</v>
      </c>
      <c r="J17" s="76">
        <v>62355380</v>
      </c>
      <c r="K17" s="76">
        <v>2179478</v>
      </c>
      <c r="L17" s="77"/>
      <c r="M17" s="53">
        <v>0</v>
      </c>
      <c r="N17" s="76">
        <f>SUM(O17:Q17)</f>
        <v>55763191</v>
      </c>
      <c r="O17" s="76">
        <v>54662099</v>
      </c>
      <c r="P17" s="78">
        <v>1101092</v>
      </c>
      <c r="Q17" s="53">
        <v>0</v>
      </c>
      <c r="R17" s="76">
        <v>13361777</v>
      </c>
      <c r="S17" s="76">
        <v>4432867</v>
      </c>
      <c r="T17" s="76">
        <v>9712753</v>
      </c>
      <c r="U17" s="76">
        <v>969381</v>
      </c>
      <c r="V17" s="76">
        <v>62049165</v>
      </c>
      <c r="W17" s="57" t="s">
        <v>35</v>
      </c>
    </row>
    <row r="18" spans="1:23" s="54" customFormat="1" ht="15" customHeight="1">
      <c r="A18" s="58"/>
      <c r="B18" s="79" t="s">
        <v>33</v>
      </c>
      <c r="C18" s="59">
        <v>100</v>
      </c>
      <c r="D18" s="60">
        <f aca="true" t="shared" si="0" ref="D18:K18">D17/$C$17*100</f>
        <v>50.773762975991296</v>
      </c>
      <c r="E18" s="60">
        <f t="shared" si="0"/>
        <v>23.218680876660887</v>
      </c>
      <c r="F18" s="60">
        <f t="shared" si="0"/>
        <v>4.114240570864474</v>
      </c>
      <c r="G18" s="60">
        <f t="shared" si="0"/>
        <v>23.44084152846594</v>
      </c>
      <c r="H18" s="60">
        <f t="shared" si="0"/>
        <v>31.20883070681899</v>
      </c>
      <c r="I18" s="60">
        <f t="shared" si="0"/>
        <v>15.068532694413378</v>
      </c>
      <c r="J18" s="60">
        <f t="shared" si="0"/>
        <v>14.55963662618689</v>
      </c>
      <c r="K18" s="60">
        <f t="shared" si="0"/>
        <v>0.5088960682264874</v>
      </c>
      <c r="L18" s="61"/>
      <c r="M18" s="53">
        <f aca="true" t="shared" si="1" ref="M18:V18">M17/$C$17*100</f>
        <v>0</v>
      </c>
      <c r="N18" s="60">
        <f t="shared" si="1"/>
        <v>13.020396926081682</v>
      </c>
      <c r="O18" s="60">
        <f t="shared" si="1"/>
        <v>12.76329802921021</v>
      </c>
      <c r="P18" s="62">
        <f t="shared" si="1"/>
        <v>0.25709889687147086</v>
      </c>
      <c r="Q18" s="53">
        <f t="shared" si="1"/>
        <v>0</v>
      </c>
      <c r="R18" s="60">
        <f t="shared" si="1"/>
        <v>3.119901086323932</v>
      </c>
      <c r="S18" s="60">
        <f t="shared" si="1"/>
        <v>1.0350499464876197</v>
      </c>
      <c r="T18" s="60">
        <f t="shared" si="1"/>
        <v>2.267874148468129</v>
      </c>
      <c r="U18" s="60">
        <f t="shared" si="1"/>
        <v>0.22634510626556475</v>
      </c>
      <c r="V18" s="60">
        <f t="shared" si="1"/>
        <v>14.4881371159684</v>
      </c>
      <c r="W18" s="63" t="s">
        <v>30</v>
      </c>
    </row>
    <row r="19" spans="1:23" s="72" customFormat="1" ht="15" customHeight="1">
      <c r="A19" s="64"/>
      <c r="B19" s="64"/>
      <c r="C19" s="66"/>
      <c r="D19" s="67"/>
      <c r="E19" s="67"/>
      <c r="F19" s="67"/>
      <c r="G19" s="67"/>
      <c r="H19" s="67"/>
      <c r="I19" s="67"/>
      <c r="J19" s="67"/>
      <c r="K19" s="67"/>
      <c r="L19" s="73"/>
      <c r="M19" s="69"/>
      <c r="N19" s="67"/>
      <c r="O19" s="67"/>
      <c r="P19" s="70"/>
      <c r="Q19" s="69"/>
      <c r="R19" s="67"/>
      <c r="S19" s="67"/>
      <c r="T19" s="67"/>
      <c r="U19" s="67"/>
      <c r="V19" s="67"/>
      <c r="W19" s="74"/>
    </row>
    <row r="20" spans="1:23" s="72" customFormat="1" ht="15" customHeight="1">
      <c r="A20" s="64"/>
      <c r="B20" s="64" t="s">
        <v>36</v>
      </c>
      <c r="C20" s="80">
        <f>D20+H20+S20+T20+U20+V20</f>
        <v>410154666</v>
      </c>
      <c r="D20" s="81">
        <f>SUM(E20:G20)</f>
        <v>215017071</v>
      </c>
      <c r="E20" s="81">
        <v>95974563</v>
      </c>
      <c r="F20" s="81">
        <v>17902479</v>
      </c>
      <c r="G20" s="81">
        <f>54066001+2680715+223048+44170265</f>
        <v>101140029</v>
      </c>
      <c r="H20" s="81">
        <f>I20+N20+R20</f>
        <v>117140702</v>
      </c>
      <c r="I20" s="81">
        <f>SUM(J20:M20)</f>
        <v>57312306</v>
      </c>
      <c r="J20" s="81">
        <v>56363491</v>
      </c>
      <c r="K20" s="81">
        <v>948815</v>
      </c>
      <c r="L20" s="82"/>
      <c r="M20" s="69">
        <v>0</v>
      </c>
      <c r="N20" s="81">
        <f>SUM(O20:Q20)</f>
        <v>44423443</v>
      </c>
      <c r="O20" s="81">
        <v>44367075</v>
      </c>
      <c r="P20" s="83">
        <v>56368</v>
      </c>
      <c r="Q20" s="69">
        <v>0</v>
      </c>
      <c r="R20" s="81">
        <f>14919679+319894+165380</f>
        <v>15404953</v>
      </c>
      <c r="S20" s="81">
        <v>4223293</v>
      </c>
      <c r="T20" s="81">
        <v>8457485</v>
      </c>
      <c r="U20" s="81">
        <v>1236990</v>
      </c>
      <c r="V20" s="81">
        <v>64079125</v>
      </c>
      <c r="W20" s="84" t="s">
        <v>36</v>
      </c>
    </row>
    <row r="21" spans="1:23" s="72" customFormat="1" ht="15" customHeight="1">
      <c r="A21" s="64"/>
      <c r="B21" s="85" t="s">
        <v>33</v>
      </c>
      <c r="C21" s="66">
        <v>100</v>
      </c>
      <c r="D21" s="67">
        <f aca="true" t="shared" si="2" ref="D21:K21">D20/$C$17*100</f>
        <v>50.20529779767242</v>
      </c>
      <c r="E21" s="67">
        <f t="shared" si="2"/>
        <v>22.40953006199435</v>
      </c>
      <c r="F21" s="67">
        <f t="shared" si="2"/>
        <v>4.180129909366949</v>
      </c>
      <c r="G21" s="67">
        <f t="shared" si="2"/>
        <v>23.615637826311126</v>
      </c>
      <c r="H21" s="67">
        <f t="shared" si="2"/>
        <v>27.3517065449115</v>
      </c>
      <c r="I21" s="67">
        <f t="shared" si="2"/>
        <v>13.382106717476994</v>
      </c>
      <c r="J21" s="67">
        <f t="shared" si="2"/>
        <v>13.160563658554484</v>
      </c>
      <c r="K21" s="67">
        <f t="shared" si="2"/>
        <v>0.2215430589225102</v>
      </c>
      <c r="L21" s="73"/>
      <c r="M21" s="69">
        <f aca="true" t="shared" si="3" ref="M21:V21">M20/$C$17*100</f>
        <v>0</v>
      </c>
      <c r="N21" s="67">
        <f t="shared" si="3"/>
        <v>10.372628436618069</v>
      </c>
      <c r="O21" s="67">
        <f t="shared" si="3"/>
        <v>10.359466820132933</v>
      </c>
      <c r="P21" s="70">
        <f t="shared" si="3"/>
        <v>0.013161616485135726</v>
      </c>
      <c r="Q21" s="69">
        <f t="shared" si="3"/>
        <v>0</v>
      </c>
      <c r="R21" s="67">
        <f t="shared" si="3"/>
        <v>3.59697139081644</v>
      </c>
      <c r="S21" s="67">
        <f t="shared" si="3"/>
        <v>0.9861155756875943</v>
      </c>
      <c r="T21" s="67">
        <f t="shared" si="3"/>
        <v>1.9747760076424234</v>
      </c>
      <c r="U21" s="67">
        <f t="shared" si="3"/>
        <v>0.28883032883813586</v>
      </c>
      <c r="V21" s="67">
        <f t="shared" si="3"/>
        <v>14.962121557498453</v>
      </c>
      <c r="W21" s="74" t="s">
        <v>30</v>
      </c>
    </row>
    <row r="22" spans="1:23" s="72" customFormat="1" ht="10.5" customHeight="1" thickBot="1">
      <c r="A22" s="86"/>
      <c r="B22" s="86"/>
      <c r="C22" s="87"/>
      <c r="D22" s="88"/>
      <c r="E22" s="88"/>
      <c r="F22" s="88"/>
      <c r="G22" s="88"/>
      <c r="H22" s="88"/>
      <c r="I22" s="88"/>
      <c r="J22" s="88"/>
      <c r="K22" s="88"/>
      <c r="L22" s="89"/>
      <c r="M22" s="90"/>
      <c r="N22" s="88"/>
      <c r="O22" s="88"/>
      <c r="P22" s="91"/>
      <c r="Q22" s="90"/>
      <c r="R22" s="88"/>
      <c r="S22" s="88"/>
      <c r="T22" s="88"/>
      <c r="U22" s="88"/>
      <c r="V22" s="92"/>
      <c r="W22" s="86"/>
    </row>
    <row r="23" ht="19.5" customHeight="1" thickTop="1">
      <c r="A23" t="s">
        <v>13</v>
      </c>
    </row>
    <row r="25" spans="3:4" ht="13.5">
      <c r="C25" s="93"/>
      <c r="D25" s="9"/>
    </row>
  </sheetData>
  <mergeCells count="23">
    <mergeCell ref="P1:T1"/>
    <mergeCell ref="C25:D25"/>
    <mergeCell ref="F1:K1"/>
    <mergeCell ref="H5:H6"/>
    <mergeCell ref="R5:R6"/>
    <mergeCell ref="I5:K5"/>
    <mergeCell ref="H4:K4"/>
    <mergeCell ref="M1:O1"/>
    <mergeCell ref="D4:G4"/>
    <mergeCell ref="F5:F6"/>
    <mergeCell ref="A4:B6"/>
    <mergeCell ref="C4:C6"/>
    <mergeCell ref="D5:D6"/>
    <mergeCell ref="E5:E6"/>
    <mergeCell ref="G5:G6"/>
    <mergeCell ref="U3:W3"/>
    <mergeCell ref="U4:U6"/>
    <mergeCell ref="V4:V6"/>
    <mergeCell ref="N5:Q5"/>
    <mergeCell ref="M4:R4"/>
    <mergeCell ref="S4:S6"/>
    <mergeCell ref="T4:T6"/>
    <mergeCell ref="W4:W6"/>
  </mergeCells>
  <printOptions/>
  <pageMargins left="0.2" right="0.2" top="1.23" bottom="0" header="5.36" footer="0.5118110236220472"/>
  <pageSetup horizontalDpi="600" verticalDpi="600" orientation="portrait" paperSize="9" scale="70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2006-12-28T01:55:19Z</dcterms:created>
  <dcterms:modified xsi:type="dcterms:W3CDTF">2006-12-28T01:55:19Z</dcterms:modified>
  <cp:category/>
  <cp:version/>
  <cp:contentType/>
  <cp:contentStatus/>
</cp:coreProperties>
</file>