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86" sheetId="1" r:id="rId1"/>
  </sheets>
  <definedNames>
    <definedName name="_xlnm.Print_Area" localSheetId="0">'86'!$A$1:$Q$63</definedName>
  </definedNames>
  <calcPr fullCalcOnLoad="1"/>
</workbook>
</file>

<file path=xl/sharedStrings.xml><?xml version="1.0" encoding="utf-8"?>
<sst xmlns="http://schemas.openxmlformats.org/spreadsheetml/2006/main" count="275" uniqueCount="49">
  <si>
    <t>年度・線</t>
  </si>
  <si>
    <t>ロ</t>
  </si>
  <si>
    <t>旅客取扱収入
　　　　　1)</t>
  </si>
  <si>
    <t>総  数
a</t>
  </si>
  <si>
    <t>普  通</t>
  </si>
  <si>
    <t>定期
b</t>
  </si>
  <si>
    <t>定期率
b/a</t>
  </si>
  <si>
    <t>総  数
c</t>
  </si>
  <si>
    <t>定期
d</t>
  </si>
  <si>
    <t>定期率
d/c</t>
  </si>
  <si>
    <t>人</t>
  </si>
  <si>
    <t>人キロ</t>
  </si>
  <si>
    <t>1000円</t>
  </si>
  <si>
    <t>平成</t>
  </si>
  <si>
    <t>年度</t>
  </si>
  <si>
    <t>…</t>
  </si>
  <si>
    <t xml:space="preserve">         人キロ又はトンキロとは、輸送した距離を表わす単位で旅客1人が1キロメートル輸送された場合1人キロ、貨物1トンが</t>
  </si>
  <si>
    <t xml:space="preserve">         1キロメートル運送された場合1トンキロという。</t>
  </si>
  <si>
    <t>86 路線及び旅客・貨物別</t>
  </si>
  <si>
    <t>鉄道輸送実績</t>
  </si>
  <si>
    <t>平成12～平成16年度</t>
  </si>
  <si>
    <t>　　西日本旅客鉄道（株） 米子支社</t>
  </si>
  <si>
    <t xml:space="preserve">　　　若桜鉄道(株)　 智頭急行(株)  </t>
  </si>
  <si>
    <t>輸   送 （乗  車） 人   員　 2)</t>
  </si>
  <si>
    <r>
      <t xml:space="preserve">               輸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送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人  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キ</t>
    </r>
  </si>
  <si>
    <t>12</t>
  </si>
  <si>
    <t>3)</t>
  </si>
  <si>
    <t>13</t>
  </si>
  <si>
    <t>14</t>
  </si>
  <si>
    <t>15</t>
  </si>
  <si>
    <t>16</t>
  </si>
  <si>
    <r>
      <t xml:space="preserve"> </t>
    </r>
    <r>
      <rPr>
        <sz val="11"/>
        <rFont val="ＭＳ 明朝"/>
        <family val="1"/>
      </rPr>
      <t>伯   備   線</t>
    </r>
  </si>
  <si>
    <r>
      <t xml:space="preserve"> </t>
    </r>
    <r>
      <rPr>
        <sz val="11"/>
        <rFont val="ＭＳ 明朝"/>
        <family val="1"/>
      </rPr>
      <t xml:space="preserve">山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陰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本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線</t>
    </r>
  </si>
  <si>
    <r>
      <t xml:space="preserve"> </t>
    </r>
    <r>
      <rPr>
        <sz val="11"/>
        <rFont val="ＭＳ 明朝"/>
        <family val="1"/>
      </rPr>
      <t>因   美   線</t>
    </r>
  </si>
  <si>
    <r>
      <t xml:space="preserve"> </t>
    </r>
    <r>
      <rPr>
        <sz val="11"/>
        <rFont val="ＭＳ 明朝"/>
        <family val="1"/>
      </rPr>
      <t>境        線</t>
    </r>
  </si>
  <si>
    <r>
      <t xml:space="preserve"> </t>
    </r>
    <r>
      <rPr>
        <sz val="11"/>
        <rFont val="ＭＳ 明朝"/>
        <family val="1"/>
      </rPr>
      <t xml:space="preserve">若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桜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鉄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道</t>
    </r>
  </si>
  <si>
    <t>12</t>
  </si>
  <si>
    <t>13</t>
  </si>
  <si>
    <t>14</t>
  </si>
  <si>
    <t>15</t>
  </si>
  <si>
    <t>16</t>
  </si>
  <si>
    <r>
      <t xml:space="preserve"> </t>
    </r>
    <r>
      <rPr>
        <sz val="11"/>
        <rFont val="ＭＳ 明朝"/>
        <family val="1"/>
      </rPr>
      <t>智   頭   線</t>
    </r>
  </si>
  <si>
    <t>12</t>
  </si>
  <si>
    <t>13</t>
  </si>
  <si>
    <t>14</t>
  </si>
  <si>
    <t>15</t>
  </si>
  <si>
    <t>16</t>
  </si>
  <si>
    <t xml:space="preserve"> （注）1） 定期外運賃・定期運賃・手小荷物運賃・旅客雑収・荷物雑収，郵便物運賃の計。</t>
  </si>
  <si>
    <t xml:space="preserve"> 2）若桜鉄道は輸送人員、他の線は乗車人員を表したもの。 3）若桜鉄道及び智頭線を除く線。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</si>
</sst>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 ;[Red]\-#,##0\ "/>
    <numFmt numFmtId="185" formatCode="#,##0.0;&quot;▲ &quot;#,##0.0"/>
    <numFmt numFmtId="186" formatCode="0;&quot;▲ &quot;0"/>
    <numFmt numFmtId="187" formatCode="#,##0.00;&quot;▲ &quot;#,##0.00"/>
    <numFmt numFmtId="188" formatCode="_ * #\ ###\ ###\ ##0_ ;_ * \-#\ ###\ ###\ ##0_ ;_ * &quot;-&quot;_ ;_ @_ 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_ * #\ ###\ ###\ ##0.0_ ;_ * &quot;△&quot;\ \ #\ ###\ ###\ ##0.0_ ;_ * &quot;-&quot;_ ;_ @_ "/>
    <numFmt numFmtId="200" formatCode="_ * #\ ###\ ###\ ##0.0_ ;_ * &quot;△&quot;\ #\ ###\ ###\ ##0.0_ ;_ * &quot;-&quot;_ ;_ @_ "/>
    <numFmt numFmtId="201" formatCode="_ * #,##0.0_ ;_ * \-#,##0.0_ ;_ * &quot;-&quot;?_ ;_ @_ "/>
    <numFmt numFmtId="202" formatCode="#,##0_ "/>
    <numFmt numFmtId="203" formatCode="0.0_);[Red]\(0.0\)"/>
    <numFmt numFmtId="204" formatCode="#,##0.0_ ;[Red]\-#,##0.0\ 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\r\)\ #,##0.0\ ;&quot;△  &quot;#,##0.0\ "/>
    <numFmt numFmtId="210" formatCode="\r\)\ \ #,##0.0\ ;&quot;△  &quot;#,##0.0\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6"/>
      <name val="ＭＳ 明朝"/>
      <family val="1"/>
    </font>
    <font>
      <b/>
      <sz val="22"/>
      <name val="ＭＳ 明朝"/>
      <family val="1"/>
    </font>
    <font>
      <b/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22"/>
      <name val="太ミンA101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distributed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9" fontId="8" fillId="0" borderId="6" xfId="0" applyNumberFormat="1" applyFont="1" applyFill="1" applyBorder="1" applyAlignment="1">
      <alignment horizontal="distributed" vertical="center" wrapText="1"/>
    </xf>
    <xf numFmtId="49" fontId="8" fillId="0" borderId="9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49" fontId="8" fillId="0" borderId="0" xfId="0" applyNumberFormat="1" applyFont="1" applyFill="1" applyBorder="1" applyAlignment="1">
      <alignment horizontal="distributed" vertical="center" wrapText="1"/>
    </xf>
    <xf numFmtId="49" fontId="8" fillId="0" borderId="0" xfId="0" applyNumberFormat="1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distributed" vertical="center"/>
    </xf>
    <xf numFmtId="49" fontId="8" fillId="0" borderId="13" xfId="0" applyNumberFormat="1" applyFont="1" applyFill="1" applyBorder="1" applyAlignment="1">
      <alignment horizontal="distributed" vertical="center"/>
    </xf>
    <xf numFmtId="49" fontId="8" fillId="0" borderId="12" xfId="0" applyNumberFormat="1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top"/>
    </xf>
    <xf numFmtId="0" fontId="11" fillId="0" borderId="2" xfId="0" applyFont="1" applyFill="1" applyBorder="1" applyAlignment="1">
      <alignment horizontal="right" vertical="top"/>
    </xf>
    <xf numFmtId="38" fontId="11" fillId="0" borderId="0" xfId="17" applyFont="1" applyFill="1" applyAlignment="1">
      <alignment horizontal="right" vertical="top"/>
    </xf>
    <xf numFmtId="38" fontId="11" fillId="0" borderId="0" xfId="17" applyFont="1" applyFill="1" applyBorder="1" applyAlignment="1">
      <alignment horizontal="right" vertical="top"/>
    </xf>
    <xf numFmtId="181" fontId="11" fillId="0" borderId="0" xfId="0" applyNumberFormat="1" applyFont="1" applyFill="1" applyBorder="1" applyAlignment="1">
      <alignment horizontal="right" vertical="top"/>
    </xf>
    <xf numFmtId="0" fontId="11" fillId="0" borderId="11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2" xfId="0" applyNumberFormat="1" applyFont="1" applyFill="1" applyBorder="1" applyAlignment="1">
      <alignment horizontal="left" vertical="center"/>
    </xf>
    <xf numFmtId="38" fontId="8" fillId="0" borderId="0" xfId="17" applyFont="1" applyFill="1" applyBorder="1" applyAlignment="1">
      <alignment horizontal="right" vertical="center"/>
    </xf>
    <xf numFmtId="188" fontId="8" fillId="0" borderId="0" xfId="17" applyNumberFormat="1" applyFont="1" applyFill="1" applyBorder="1" applyAlignment="1">
      <alignment horizontal="right" vertical="center"/>
    </xf>
    <xf numFmtId="179" fontId="8" fillId="0" borderId="0" xfId="17" applyNumberFormat="1" applyFont="1" applyFill="1" applyBorder="1" applyAlignment="1">
      <alignment horizontal="right" vertical="center"/>
    </xf>
    <xf numFmtId="38" fontId="8" fillId="0" borderId="0" xfId="17" applyFont="1" applyFill="1" applyAlignment="1">
      <alignment horizontal="right" vertical="center"/>
    </xf>
    <xf numFmtId="180" fontId="8" fillId="0" borderId="11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left" vertical="center"/>
    </xf>
    <xf numFmtId="38" fontId="12" fillId="0" borderId="0" xfId="17" applyFont="1" applyFill="1" applyBorder="1" applyAlignment="1">
      <alignment horizontal="right" vertical="center"/>
    </xf>
    <xf numFmtId="188" fontId="12" fillId="0" borderId="0" xfId="17" applyNumberFormat="1" applyFont="1" applyFill="1" applyBorder="1" applyAlignment="1">
      <alignment horizontal="right" vertical="center"/>
    </xf>
    <xf numFmtId="179" fontId="12" fillId="0" borderId="0" xfId="17" applyNumberFormat="1" applyFont="1" applyFill="1" applyBorder="1" applyAlignment="1">
      <alignment horizontal="right" vertical="center"/>
    </xf>
    <xf numFmtId="38" fontId="13" fillId="0" borderId="0" xfId="17" applyFont="1" applyFill="1" applyAlignment="1">
      <alignment horizontal="right" vertical="center"/>
    </xf>
    <xf numFmtId="180" fontId="12" fillId="0" borderId="11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80" fontId="1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81" fontId="8" fillId="0" borderId="0" xfId="0" applyNumberFormat="1" applyFont="1" applyFill="1" applyBorder="1" applyAlignment="1">
      <alignment horizontal="right" vertical="center"/>
    </xf>
    <xf numFmtId="180" fontId="14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80" fontId="8" fillId="0" borderId="0" xfId="0" applyNumberFormat="1" applyFont="1" applyFill="1" applyBorder="1" applyAlignment="1">
      <alignment horizontal="left" vertical="center"/>
    </xf>
    <xf numFmtId="180" fontId="8" fillId="0" borderId="2" xfId="0" applyNumberFormat="1" applyFont="1" applyFill="1" applyBorder="1" applyAlignment="1">
      <alignment horizontal="left" vertical="center"/>
    </xf>
    <xf numFmtId="181" fontId="8" fillId="0" borderId="0" xfId="0" applyNumberFormat="1" applyFont="1" applyFill="1" applyBorder="1" applyAlignment="1">
      <alignment vertical="center"/>
    </xf>
    <xf numFmtId="188" fontId="8" fillId="0" borderId="0" xfId="0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181" fontId="12" fillId="0" borderId="0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80" fontId="15" fillId="0" borderId="2" xfId="0" applyNumberFormat="1" applyFont="1" applyFill="1" applyBorder="1" applyAlignment="1">
      <alignment horizontal="left" vertical="center"/>
    </xf>
    <xf numFmtId="181" fontId="15" fillId="0" borderId="0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horizontal="right" vertical="center"/>
    </xf>
    <xf numFmtId="179" fontId="15" fillId="0" borderId="0" xfId="0" applyNumberFormat="1" applyFont="1" applyFill="1" applyBorder="1" applyAlignment="1">
      <alignment horizontal="right" vertical="center"/>
    </xf>
    <xf numFmtId="38" fontId="15" fillId="0" borderId="0" xfId="17" applyFont="1" applyFill="1" applyAlignment="1">
      <alignment horizontal="right" vertical="center"/>
    </xf>
    <xf numFmtId="180" fontId="15" fillId="0" borderId="11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88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8" fontId="8" fillId="0" borderId="0" xfId="17" applyNumberFormat="1" applyFont="1" applyFill="1" applyAlignment="1">
      <alignment vertical="center"/>
    </xf>
    <xf numFmtId="179" fontId="8" fillId="0" borderId="0" xfId="17" applyNumberFormat="1" applyFont="1" applyFill="1" applyAlignment="1">
      <alignment vertical="center"/>
    </xf>
    <xf numFmtId="179" fontId="8" fillId="0" borderId="0" xfId="17" applyNumberFormat="1" applyFont="1" applyFill="1" applyBorder="1" applyAlignment="1">
      <alignment vertical="center"/>
    </xf>
    <xf numFmtId="188" fontId="15" fillId="0" borderId="0" xfId="17" applyNumberFormat="1" applyFont="1" applyFill="1" applyAlignment="1">
      <alignment vertical="center"/>
    </xf>
    <xf numFmtId="179" fontId="15" fillId="0" borderId="0" xfId="17" applyNumberFormat="1" applyFont="1" applyFill="1" applyAlignment="1">
      <alignment vertical="center"/>
    </xf>
    <xf numFmtId="179" fontId="15" fillId="0" borderId="0" xfId="17" applyNumberFormat="1" applyFont="1" applyFill="1" applyBorder="1" applyAlignment="1">
      <alignment vertical="center"/>
    </xf>
    <xf numFmtId="188" fontId="8" fillId="0" borderId="0" xfId="17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horizontal="right" vertical="center"/>
    </xf>
    <xf numFmtId="188" fontId="12" fillId="0" borderId="0" xfId="17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horizontal="distributed" vertical="center"/>
    </xf>
    <xf numFmtId="180" fontId="8" fillId="0" borderId="2" xfId="0" applyNumberFormat="1" applyFont="1" applyFill="1" applyBorder="1" applyAlignment="1">
      <alignment horizontal="distributed" vertical="center"/>
    </xf>
    <xf numFmtId="188" fontId="8" fillId="0" borderId="0" xfId="0" applyNumberFormat="1" applyFont="1" applyFill="1" applyAlignment="1">
      <alignment vertical="center"/>
    </xf>
    <xf numFmtId="180" fontId="8" fillId="0" borderId="11" xfId="0" applyNumberFormat="1" applyFont="1" applyFill="1" applyBorder="1" applyAlignment="1">
      <alignment horizontal="distributed" vertical="center"/>
    </xf>
    <xf numFmtId="180" fontId="14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8" fillId="0" borderId="2" xfId="0" applyNumberFormat="1" applyFont="1" applyFill="1" applyBorder="1" applyAlignment="1">
      <alignment horizontal="center" vertical="center"/>
    </xf>
    <xf numFmtId="180" fontId="14" fillId="0" borderId="11" xfId="0" applyNumberFormat="1" applyFont="1" applyFill="1" applyBorder="1" applyAlignment="1">
      <alignment horizontal="center" vertical="center"/>
    </xf>
    <xf numFmtId="188" fontId="8" fillId="0" borderId="0" xfId="17" applyNumberFormat="1" applyFont="1" applyFill="1" applyAlignment="1">
      <alignment horizontal="right" vertical="center"/>
    </xf>
    <xf numFmtId="188" fontId="15" fillId="0" borderId="0" xfId="17" applyNumberFormat="1" applyFont="1" applyFill="1" applyAlignment="1">
      <alignment horizontal="right" vertical="center"/>
    </xf>
    <xf numFmtId="188" fontId="15" fillId="0" borderId="1" xfId="17" applyNumberFormat="1" applyFont="1" applyFill="1" applyBorder="1" applyAlignment="1">
      <alignment horizontal="right" vertical="center"/>
    </xf>
    <xf numFmtId="185" fontId="15" fillId="0" borderId="0" xfId="0" applyNumberFormat="1" applyFont="1" applyFill="1" applyBorder="1" applyAlignment="1">
      <alignment vertical="center"/>
    </xf>
    <xf numFmtId="180" fontId="15" fillId="0" borderId="16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80" fontId="15" fillId="0" borderId="1" xfId="0" applyNumberFormat="1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1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11112112"/>
  <dimension ref="A1:BF63"/>
  <sheetViews>
    <sheetView tabSelected="1" zoomScaleSheetLayoutView="85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8" sqref="K8:K9"/>
    </sheetView>
  </sheetViews>
  <sheetFormatPr defaultColWidth="9.00390625" defaultRowHeight="13.5"/>
  <cols>
    <col min="1" max="1" width="6.625" style="38" customWidth="1"/>
    <col min="2" max="2" width="3.625" style="38" customWidth="1"/>
    <col min="3" max="3" width="5.875" style="38" customWidth="1"/>
    <col min="4" max="4" width="14.375" style="38" customWidth="1"/>
    <col min="5" max="5" width="15.875" style="38" customWidth="1"/>
    <col min="6" max="8" width="25.375" style="38" customWidth="1"/>
    <col min="9" max="9" width="0.875" style="38" customWidth="1"/>
    <col min="10" max="14" width="20.875" style="38" customWidth="1"/>
    <col min="15" max="15" width="5.625" style="38" customWidth="1"/>
    <col min="16" max="16" width="3.625" style="38" customWidth="1"/>
    <col min="17" max="17" width="5.875" style="38" customWidth="1"/>
    <col min="18" max="18" width="7.875" style="38" customWidth="1"/>
    <col min="19" max="19" width="3.125" style="38" customWidth="1"/>
    <col min="20" max="20" width="4.625" style="38" customWidth="1"/>
    <col min="21" max="16384" width="9.00390625" style="38" customWidth="1"/>
  </cols>
  <sheetData>
    <row r="1" spans="4:58" s="1" customFormat="1" ht="25.5" customHeight="1">
      <c r="D1" s="2"/>
      <c r="E1" s="3" t="s">
        <v>18</v>
      </c>
      <c r="F1" s="4"/>
      <c r="G1" s="4"/>
      <c r="H1" s="4"/>
      <c r="I1" s="5"/>
      <c r="J1" s="6" t="s">
        <v>19</v>
      </c>
      <c r="K1" s="6"/>
      <c r="L1" s="6"/>
      <c r="M1" s="7" t="s">
        <v>20</v>
      </c>
      <c r="N1" s="8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4:58" s="1" customFormat="1" ht="9" customHeight="1">
      <c r="D2" s="11"/>
      <c r="E2" s="11"/>
      <c r="F2" s="12"/>
      <c r="G2" s="5"/>
      <c r="H2" s="5"/>
      <c r="I2" s="5"/>
      <c r="J2" s="5"/>
      <c r="K2" s="5"/>
      <c r="L2" s="5"/>
      <c r="M2" s="13"/>
      <c r="N2" s="13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</row>
    <row r="3" spans="4:58" s="1" customFormat="1" ht="17.25" customHeight="1">
      <c r="D3" s="11"/>
      <c r="E3" s="11"/>
      <c r="F3" s="11"/>
      <c r="G3" s="14"/>
      <c r="H3" s="15"/>
      <c r="I3" s="15"/>
      <c r="J3" s="15"/>
      <c r="K3" s="15"/>
      <c r="L3" s="15"/>
      <c r="M3" s="16"/>
      <c r="N3" s="16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4:58" s="1" customFormat="1" ht="12.75" customHeight="1">
      <c r="D4" s="11"/>
      <c r="E4" s="11"/>
      <c r="F4" s="11"/>
      <c r="H4" s="11"/>
      <c r="I4" s="11"/>
      <c r="J4" s="11"/>
      <c r="K4" s="11"/>
      <c r="N4" s="17" t="s">
        <v>21</v>
      </c>
      <c r="O4" s="17"/>
      <c r="P4" s="17"/>
      <c r="Q4" s="17"/>
      <c r="S4" s="18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</row>
    <row r="5" spans="4:58" s="1" customFormat="1" ht="12.75" customHeight="1">
      <c r="D5" s="11"/>
      <c r="E5" s="11"/>
      <c r="F5" s="11"/>
      <c r="H5" s="11"/>
      <c r="I5" s="11"/>
      <c r="J5" s="11"/>
      <c r="K5" s="11"/>
      <c r="N5" s="17" t="s">
        <v>22</v>
      </c>
      <c r="O5" s="17"/>
      <c r="P5" s="17"/>
      <c r="Q5" s="17"/>
      <c r="S5" s="18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</row>
    <row r="6" spans="1:58" s="25" customFormat="1" ht="4.5" customHeight="1" thickBot="1">
      <c r="A6" s="19"/>
      <c r="B6" s="19"/>
      <c r="C6" s="19"/>
      <c r="D6" s="19"/>
      <c r="E6" s="19"/>
      <c r="F6" s="20"/>
      <c r="G6" s="20"/>
      <c r="H6" s="20"/>
      <c r="I6" s="21"/>
      <c r="J6" s="20"/>
      <c r="K6" s="22"/>
      <c r="L6" s="22"/>
      <c r="M6" s="20"/>
      <c r="N6" s="20"/>
      <c r="O6" s="19"/>
      <c r="P6" s="19"/>
      <c r="Q6" s="19"/>
      <c r="R6" s="23"/>
      <c r="S6" s="24"/>
      <c r="T6" s="21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</row>
    <row r="7" spans="1:52" ht="27" customHeight="1" thickTop="1">
      <c r="A7" s="26" t="s">
        <v>0</v>
      </c>
      <c r="B7" s="26"/>
      <c r="C7" s="27"/>
      <c r="D7" s="28" t="s">
        <v>23</v>
      </c>
      <c r="E7" s="29"/>
      <c r="F7" s="29"/>
      <c r="G7" s="29"/>
      <c r="H7" s="30"/>
      <c r="I7" s="31"/>
      <c r="J7" s="32" t="s">
        <v>24</v>
      </c>
      <c r="K7" s="32"/>
      <c r="L7" s="32"/>
      <c r="M7" s="33" t="s">
        <v>1</v>
      </c>
      <c r="N7" s="34" t="s">
        <v>2</v>
      </c>
      <c r="O7" s="35" t="s">
        <v>0</v>
      </c>
      <c r="P7" s="36"/>
      <c r="Q7" s="36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</row>
    <row r="8" spans="1:52" ht="18" customHeight="1">
      <c r="A8" s="26"/>
      <c r="B8" s="26"/>
      <c r="C8" s="27"/>
      <c r="D8" s="39" t="s">
        <v>3</v>
      </c>
      <c r="E8" s="40"/>
      <c r="F8" s="41" t="s">
        <v>4</v>
      </c>
      <c r="G8" s="42" t="s">
        <v>5</v>
      </c>
      <c r="H8" s="43" t="s">
        <v>6</v>
      </c>
      <c r="I8" s="44"/>
      <c r="J8" s="45" t="s">
        <v>7</v>
      </c>
      <c r="K8" s="46" t="s">
        <v>4</v>
      </c>
      <c r="L8" s="42" t="s">
        <v>8</v>
      </c>
      <c r="M8" s="47" t="s">
        <v>9</v>
      </c>
      <c r="N8" s="48"/>
      <c r="O8" s="49"/>
      <c r="P8" s="26"/>
      <c r="Q8" s="26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</row>
    <row r="9" spans="1:52" ht="18" customHeight="1">
      <c r="A9" s="50"/>
      <c r="B9" s="50"/>
      <c r="C9" s="51"/>
      <c r="D9" s="52"/>
      <c r="E9" s="53"/>
      <c r="F9" s="54"/>
      <c r="G9" s="55"/>
      <c r="H9" s="54"/>
      <c r="I9" s="56"/>
      <c r="J9" s="57"/>
      <c r="K9" s="58"/>
      <c r="L9" s="55"/>
      <c r="M9" s="58"/>
      <c r="N9" s="59"/>
      <c r="O9" s="60"/>
      <c r="P9" s="50"/>
      <c r="Q9" s="50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</row>
    <row r="10" spans="1:52" s="67" customFormat="1" ht="18.75" customHeight="1">
      <c r="A10" s="61"/>
      <c r="B10" s="61"/>
      <c r="C10" s="62"/>
      <c r="D10" s="63"/>
      <c r="E10" s="63" t="s">
        <v>10</v>
      </c>
      <c r="F10" s="63" t="s">
        <v>10</v>
      </c>
      <c r="G10" s="63" t="s">
        <v>10</v>
      </c>
      <c r="H10" s="64"/>
      <c r="I10" s="64"/>
      <c r="J10" s="63" t="s">
        <v>11</v>
      </c>
      <c r="K10" s="63" t="s">
        <v>11</v>
      </c>
      <c r="L10" s="63" t="s">
        <v>11</v>
      </c>
      <c r="M10" s="65"/>
      <c r="N10" s="65" t="s">
        <v>12</v>
      </c>
      <c r="O10" s="66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</row>
    <row r="11" spans="1:52" s="25" customFormat="1" ht="17.25" customHeight="1">
      <c r="A11" s="68" t="s">
        <v>13</v>
      </c>
      <c r="B11" s="31" t="s">
        <v>25</v>
      </c>
      <c r="C11" s="69" t="s">
        <v>14</v>
      </c>
      <c r="D11" s="70" t="s">
        <v>26</v>
      </c>
      <c r="E11" s="71">
        <v>12733765</v>
      </c>
      <c r="F11" s="71">
        <v>4556299</v>
      </c>
      <c r="G11" s="71">
        <v>8177466</v>
      </c>
      <c r="H11" s="72">
        <v>64.2</v>
      </c>
      <c r="I11" s="72"/>
      <c r="J11" s="73" t="s">
        <v>15</v>
      </c>
      <c r="K11" s="73" t="s">
        <v>15</v>
      </c>
      <c r="L11" s="73" t="s">
        <v>15</v>
      </c>
      <c r="M11" s="73" t="s">
        <v>15</v>
      </c>
      <c r="N11" s="73" t="s">
        <v>15</v>
      </c>
      <c r="O11" s="74" t="s">
        <v>13</v>
      </c>
      <c r="P11" s="31" t="s">
        <v>25</v>
      </c>
      <c r="Q11" s="75" t="s">
        <v>14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25" customFormat="1" ht="17.25" customHeight="1">
      <c r="A12" s="76"/>
      <c r="B12" s="31" t="s">
        <v>27</v>
      </c>
      <c r="C12" s="69"/>
      <c r="D12" s="70" t="s">
        <v>26</v>
      </c>
      <c r="E12" s="71">
        <v>12417012</v>
      </c>
      <c r="F12" s="71">
        <v>4434036</v>
      </c>
      <c r="G12" s="71">
        <v>7982976</v>
      </c>
      <c r="H12" s="72">
        <v>64.3</v>
      </c>
      <c r="I12" s="72"/>
      <c r="J12" s="73" t="s">
        <v>15</v>
      </c>
      <c r="K12" s="73" t="s">
        <v>15</v>
      </c>
      <c r="L12" s="73" t="s">
        <v>15</v>
      </c>
      <c r="M12" s="73" t="s">
        <v>15</v>
      </c>
      <c r="N12" s="73" t="s">
        <v>15</v>
      </c>
      <c r="O12" s="77"/>
      <c r="P12" s="31" t="s">
        <v>27</v>
      </c>
      <c r="Q12" s="75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s="25" customFormat="1" ht="17.25" customHeight="1">
      <c r="A13" s="76"/>
      <c r="B13" s="31" t="s">
        <v>28</v>
      </c>
      <c r="C13" s="69"/>
      <c r="D13" s="70" t="s">
        <v>26</v>
      </c>
      <c r="E13" s="71">
        <v>12018439</v>
      </c>
      <c r="F13" s="71">
        <v>4262141</v>
      </c>
      <c r="G13" s="71">
        <v>7756298</v>
      </c>
      <c r="H13" s="72">
        <v>64.5</v>
      </c>
      <c r="I13" s="72"/>
      <c r="J13" s="73" t="s">
        <v>15</v>
      </c>
      <c r="K13" s="73" t="s">
        <v>15</v>
      </c>
      <c r="L13" s="73" t="s">
        <v>15</v>
      </c>
      <c r="M13" s="73" t="s">
        <v>15</v>
      </c>
      <c r="N13" s="73" t="s">
        <v>15</v>
      </c>
      <c r="O13" s="77"/>
      <c r="P13" s="31" t="s">
        <v>28</v>
      </c>
      <c r="Q13" s="75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s="88" customFormat="1" ht="17.25" customHeight="1">
      <c r="A14" s="78"/>
      <c r="B14" s="79" t="s">
        <v>29</v>
      </c>
      <c r="C14" s="80"/>
      <c r="D14" s="81" t="s">
        <v>26</v>
      </c>
      <c r="E14" s="82">
        <f aca="true" t="shared" si="0" ref="E14:G15">+E21+E28+E35+E42</f>
        <v>11885049</v>
      </c>
      <c r="F14" s="82">
        <f t="shared" si="0"/>
        <v>4204491</v>
      </c>
      <c r="G14" s="82">
        <f t="shared" si="0"/>
        <v>7680558</v>
      </c>
      <c r="H14" s="83">
        <f>+G14/E14*100</f>
        <v>64.62369654512995</v>
      </c>
      <c r="I14" s="83"/>
      <c r="J14" s="84" t="s">
        <v>15</v>
      </c>
      <c r="K14" s="84" t="s">
        <v>15</v>
      </c>
      <c r="L14" s="84" t="s">
        <v>15</v>
      </c>
      <c r="M14" s="84" t="s">
        <v>15</v>
      </c>
      <c r="N14" s="84" t="s">
        <v>15</v>
      </c>
      <c r="O14" s="85"/>
      <c r="P14" s="79" t="s">
        <v>29</v>
      </c>
      <c r="Q14" s="86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</row>
    <row r="15" spans="1:52" s="88" customFormat="1" ht="17.25" customHeight="1">
      <c r="A15" s="78"/>
      <c r="B15" s="79" t="s">
        <v>30</v>
      </c>
      <c r="C15" s="80"/>
      <c r="D15" s="81" t="s">
        <v>26</v>
      </c>
      <c r="E15" s="82">
        <f t="shared" si="0"/>
        <v>11676817</v>
      </c>
      <c r="F15" s="82">
        <f t="shared" si="0"/>
        <v>4091332</v>
      </c>
      <c r="G15" s="82">
        <f t="shared" si="0"/>
        <v>7585485</v>
      </c>
      <c r="H15" s="83">
        <f>+G15/E15*100</f>
        <v>64.9619241270973</v>
      </c>
      <c r="I15" s="83"/>
      <c r="J15" s="84" t="s">
        <v>15</v>
      </c>
      <c r="K15" s="84" t="s">
        <v>15</v>
      </c>
      <c r="L15" s="84" t="s">
        <v>15</v>
      </c>
      <c r="M15" s="84" t="s">
        <v>15</v>
      </c>
      <c r="N15" s="84" t="s">
        <v>15</v>
      </c>
      <c r="O15" s="85"/>
      <c r="P15" s="79" t="s">
        <v>30</v>
      </c>
      <c r="Q15" s="86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</row>
    <row r="16" spans="1:52" s="25" customFormat="1" ht="15" customHeight="1">
      <c r="A16" s="76"/>
      <c r="B16" s="31"/>
      <c r="C16" s="69"/>
      <c r="D16" s="70"/>
      <c r="E16" s="71"/>
      <c r="F16" s="71"/>
      <c r="G16" s="71"/>
      <c r="H16" s="72"/>
      <c r="I16" s="72"/>
      <c r="O16" s="77"/>
      <c r="P16" s="31"/>
      <c r="Q16" s="75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s="25" customFormat="1" ht="17.25" customHeight="1">
      <c r="A17" s="89" t="s">
        <v>31</v>
      </c>
      <c r="B17" s="90"/>
      <c r="C17" s="91"/>
      <c r="D17" s="70"/>
      <c r="E17" s="71"/>
      <c r="F17" s="71"/>
      <c r="G17" s="71"/>
      <c r="H17" s="72"/>
      <c r="I17" s="72"/>
      <c r="J17" s="70"/>
      <c r="K17" s="70"/>
      <c r="L17" s="70"/>
      <c r="M17" s="92"/>
      <c r="N17" s="92"/>
      <c r="O17" s="93" t="s">
        <v>31</v>
      </c>
      <c r="P17" s="94"/>
      <c r="Q17" s="94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25" customFormat="1" ht="17.25" customHeight="1">
      <c r="A18" s="68" t="s">
        <v>13</v>
      </c>
      <c r="B18" s="31" t="s">
        <v>25</v>
      </c>
      <c r="C18" s="69" t="s">
        <v>14</v>
      </c>
      <c r="D18" s="70"/>
      <c r="E18" s="71">
        <v>513510</v>
      </c>
      <c r="F18" s="71">
        <v>130192</v>
      </c>
      <c r="G18" s="71">
        <v>383318</v>
      </c>
      <c r="H18" s="72">
        <v>74.6</v>
      </c>
      <c r="I18" s="72"/>
      <c r="J18" s="73" t="s">
        <v>15</v>
      </c>
      <c r="K18" s="73" t="s">
        <v>15</v>
      </c>
      <c r="L18" s="73" t="s">
        <v>15</v>
      </c>
      <c r="M18" s="73" t="s">
        <v>15</v>
      </c>
      <c r="N18" s="73" t="s">
        <v>15</v>
      </c>
      <c r="O18" s="74" t="s">
        <v>13</v>
      </c>
      <c r="P18" s="31" t="s">
        <v>25</v>
      </c>
      <c r="Q18" s="75" t="s">
        <v>14</v>
      </c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25" customFormat="1" ht="17.25" customHeight="1">
      <c r="A19" s="76"/>
      <c r="B19" s="31" t="s">
        <v>27</v>
      </c>
      <c r="C19" s="69"/>
      <c r="D19" s="70"/>
      <c r="E19" s="71">
        <f>SUM(F19:G19)</f>
        <v>460672</v>
      </c>
      <c r="F19" s="71">
        <v>110187</v>
      </c>
      <c r="G19" s="71">
        <v>350485</v>
      </c>
      <c r="H19" s="72">
        <f>G19/E19*100</f>
        <v>76.081246526813</v>
      </c>
      <c r="I19" s="72"/>
      <c r="J19" s="73" t="s">
        <v>15</v>
      </c>
      <c r="K19" s="73" t="s">
        <v>15</v>
      </c>
      <c r="L19" s="73" t="s">
        <v>15</v>
      </c>
      <c r="M19" s="73" t="s">
        <v>15</v>
      </c>
      <c r="N19" s="73" t="s">
        <v>15</v>
      </c>
      <c r="O19" s="77"/>
      <c r="P19" s="31" t="s">
        <v>27</v>
      </c>
      <c r="Q19" s="75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s="25" customFormat="1" ht="17.25" customHeight="1">
      <c r="A20" s="76"/>
      <c r="B20" s="31" t="s">
        <v>28</v>
      </c>
      <c r="C20" s="69"/>
      <c r="D20" s="70"/>
      <c r="E20" s="71">
        <v>425288</v>
      </c>
      <c r="F20" s="71">
        <v>99672</v>
      </c>
      <c r="G20" s="71">
        <v>325616</v>
      </c>
      <c r="H20" s="72">
        <f>G20/E20*100</f>
        <v>76.56364628204886</v>
      </c>
      <c r="I20" s="72"/>
      <c r="J20" s="73" t="s">
        <v>15</v>
      </c>
      <c r="K20" s="73" t="s">
        <v>15</v>
      </c>
      <c r="L20" s="73" t="s">
        <v>15</v>
      </c>
      <c r="M20" s="73" t="s">
        <v>15</v>
      </c>
      <c r="N20" s="73" t="s">
        <v>15</v>
      </c>
      <c r="O20" s="77"/>
      <c r="P20" s="31" t="s">
        <v>28</v>
      </c>
      <c r="Q20" s="75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s="88" customFormat="1" ht="17.25" customHeight="1">
      <c r="A21" s="78"/>
      <c r="B21" s="79" t="s">
        <v>29</v>
      </c>
      <c r="C21" s="80"/>
      <c r="D21" s="81"/>
      <c r="E21" s="82">
        <f>+F21+G21</f>
        <v>419086</v>
      </c>
      <c r="F21" s="82">
        <v>95861</v>
      </c>
      <c r="G21" s="82">
        <v>323225</v>
      </c>
      <c r="H21" s="83">
        <f>+G21/E21*100</f>
        <v>77.12617457991917</v>
      </c>
      <c r="I21" s="83"/>
      <c r="J21" s="84" t="s">
        <v>15</v>
      </c>
      <c r="K21" s="84" t="s">
        <v>15</v>
      </c>
      <c r="L21" s="84" t="s">
        <v>15</v>
      </c>
      <c r="M21" s="84" t="s">
        <v>15</v>
      </c>
      <c r="N21" s="84" t="s">
        <v>15</v>
      </c>
      <c r="O21" s="85"/>
      <c r="P21" s="79" t="s">
        <v>29</v>
      </c>
      <c r="Q21" s="86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</row>
    <row r="22" spans="1:52" s="88" customFormat="1" ht="17.25" customHeight="1">
      <c r="A22" s="78"/>
      <c r="B22" s="79" t="s">
        <v>30</v>
      </c>
      <c r="C22" s="80"/>
      <c r="D22" s="81"/>
      <c r="E22" s="82">
        <f>+F22+G22</f>
        <v>395559</v>
      </c>
      <c r="F22" s="82">
        <v>82376</v>
      </c>
      <c r="G22" s="82">
        <v>313183</v>
      </c>
      <c r="H22" s="83">
        <f>+G22/E22*100</f>
        <v>79.1747880847105</v>
      </c>
      <c r="I22" s="83"/>
      <c r="J22" s="84" t="s">
        <v>15</v>
      </c>
      <c r="K22" s="84" t="s">
        <v>15</v>
      </c>
      <c r="L22" s="84" t="s">
        <v>15</v>
      </c>
      <c r="M22" s="84" t="s">
        <v>15</v>
      </c>
      <c r="N22" s="84" t="s">
        <v>15</v>
      </c>
      <c r="O22" s="85"/>
      <c r="P22" s="79" t="s">
        <v>30</v>
      </c>
      <c r="Q22" s="86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</row>
    <row r="23" spans="1:52" s="25" customFormat="1" ht="15" customHeight="1">
      <c r="A23" s="76"/>
      <c r="B23" s="31"/>
      <c r="C23" s="69"/>
      <c r="D23" s="70"/>
      <c r="E23" s="71"/>
      <c r="F23" s="71"/>
      <c r="G23" s="71"/>
      <c r="H23" s="72"/>
      <c r="I23" s="72"/>
      <c r="J23" s="73"/>
      <c r="K23" s="73"/>
      <c r="L23" s="73"/>
      <c r="M23" s="73"/>
      <c r="N23" s="73"/>
      <c r="O23" s="77"/>
      <c r="P23" s="31"/>
      <c r="Q23" s="75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s="25" customFormat="1" ht="17.25" customHeight="1">
      <c r="A24" s="89" t="s">
        <v>32</v>
      </c>
      <c r="B24" s="95"/>
      <c r="C24" s="96"/>
      <c r="D24" s="70"/>
      <c r="E24" s="71"/>
      <c r="F24" s="71"/>
      <c r="G24" s="71"/>
      <c r="H24" s="72"/>
      <c r="I24" s="72"/>
      <c r="J24" s="70"/>
      <c r="K24" s="70"/>
      <c r="L24" s="70"/>
      <c r="M24" s="92"/>
      <c r="N24" s="92"/>
      <c r="O24" s="93" t="s">
        <v>32</v>
      </c>
      <c r="P24" s="95"/>
      <c r="Q24" s="95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s="25" customFormat="1" ht="17.25" customHeight="1">
      <c r="A25" s="68" t="s">
        <v>13</v>
      </c>
      <c r="B25" s="31" t="s">
        <v>25</v>
      </c>
      <c r="C25" s="69" t="s">
        <v>14</v>
      </c>
      <c r="D25" s="70"/>
      <c r="E25" s="71">
        <v>9231506</v>
      </c>
      <c r="F25" s="71">
        <v>3426964</v>
      </c>
      <c r="G25" s="71">
        <v>5804542</v>
      </c>
      <c r="H25" s="72">
        <v>62.9</v>
      </c>
      <c r="I25" s="72"/>
      <c r="J25" s="73" t="s">
        <v>15</v>
      </c>
      <c r="K25" s="73" t="s">
        <v>15</v>
      </c>
      <c r="L25" s="73" t="s">
        <v>15</v>
      </c>
      <c r="M25" s="73" t="s">
        <v>15</v>
      </c>
      <c r="N25" s="73" t="s">
        <v>15</v>
      </c>
      <c r="O25" s="74" t="s">
        <v>13</v>
      </c>
      <c r="P25" s="31" t="s">
        <v>25</v>
      </c>
      <c r="Q25" s="75" t="s">
        <v>14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s="25" customFormat="1" ht="17.25" customHeight="1">
      <c r="A26" s="76"/>
      <c r="B26" s="31" t="s">
        <v>27</v>
      </c>
      <c r="C26" s="69"/>
      <c r="D26" s="70"/>
      <c r="E26" s="71">
        <f>SUM(F26:G26)</f>
        <v>9021235</v>
      </c>
      <c r="F26" s="71">
        <v>3329692</v>
      </c>
      <c r="G26" s="71">
        <v>5691543</v>
      </c>
      <c r="H26" s="72">
        <f>G26/E26*100</f>
        <v>63.09050811779097</v>
      </c>
      <c r="I26" s="72"/>
      <c r="J26" s="73" t="s">
        <v>15</v>
      </c>
      <c r="K26" s="73" t="s">
        <v>15</v>
      </c>
      <c r="L26" s="73" t="s">
        <v>15</v>
      </c>
      <c r="M26" s="73" t="s">
        <v>15</v>
      </c>
      <c r="N26" s="73" t="s">
        <v>15</v>
      </c>
      <c r="O26" s="77"/>
      <c r="P26" s="31" t="s">
        <v>27</v>
      </c>
      <c r="Q26" s="75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s="25" customFormat="1" ht="17.25" customHeight="1">
      <c r="A27" s="76"/>
      <c r="B27" s="31" t="s">
        <v>28</v>
      </c>
      <c r="C27" s="69"/>
      <c r="D27" s="70"/>
      <c r="E27" s="71">
        <v>8787975</v>
      </c>
      <c r="F27" s="71">
        <v>3215702</v>
      </c>
      <c r="G27" s="71">
        <v>5572273</v>
      </c>
      <c r="H27" s="72">
        <f>G27/E27*100</f>
        <v>63.4079295855985</v>
      </c>
      <c r="I27" s="72"/>
      <c r="J27" s="73" t="s">
        <v>15</v>
      </c>
      <c r="K27" s="73" t="s">
        <v>15</v>
      </c>
      <c r="L27" s="73" t="s">
        <v>15</v>
      </c>
      <c r="M27" s="73" t="s">
        <v>15</v>
      </c>
      <c r="N27" s="73" t="s">
        <v>15</v>
      </c>
      <c r="O27" s="77"/>
      <c r="P27" s="31" t="s">
        <v>28</v>
      </c>
      <c r="Q27" s="75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s="88" customFormat="1" ht="17.25" customHeight="1">
      <c r="A28" s="78"/>
      <c r="B28" s="79" t="s">
        <v>29</v>
      </c>
      <c r="C28" s="80"/>
      <c r="D28" s="81"/>
      <c r="E28" s="82">
        <f>+F28+G28</f>
        <v>8657499</v>
      </c>
      <c r="F28" s="82">
        <v>3161721</v>
      </c>
      <c r="G28" s="82">
        <v>5495778</v>
      </c>
      <c r="H28" s="83">
        <f>+G28/E28*100</f>
        <v>63.47997268033181</v>
      </c>
      <c r="I28" s="83"/>
      <c r="J28" s="84" t="s">
        <v>15</v>
      </c>
      <c r="K28" s="84" t="s">
        <v>15</v>
      </c>
      <c r="L28" s="84" t="s">
        <v>15</v>
      </c>
      <c r="M28" s="84" t="s">
        <v>15</v>
      </c>
      <c r="N28" s="84" t="s">
        <v>15</v>
      </c>
      <c r="O28" s="85"/>
      <c r="P28" s="79" t="s">
        <v>29</v>
      </c>
      <c r="Q28" s="86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</row>
    <row r="29" spans="1:52" s="88" customFormat="1" ht="17.25" customHeight="1">
      <c r="A29" s="78"/>
      <c r="B29" s="79" t="s">
        <v>30</v>
      </c>
      <c r="C29" s="80"/>
      <c r="D29" s="81"/>
      <c r="E29" s="82">
        <f>+F29+G29</f>
        <v>8521415</v>
      </c>
      <c r="F29" s="82">
        <v>3069222</v>
      </c>
      <c r="G29" s="82">
        <v>5452193</v>
      </c>
      <c r="H29" s="83">
        <f>+G29/E29*100</f>
        <v>63.98224942688508</v>
      </c>
      <c r="I29" s="83"/>
      <c r="J29" s="84" t="s">
        <v>15</v>
      </c>
      <c r="K29" s="84" t="s">
        <v>15</v>
      </c>
      <c r="L29" s="84" t="s">
        <v>15</v>
      </c>
      <c r="M29" s="84" t="s">
        <v>15</v>
      </c>
      <c r="N29" s="84" t="s">
        <v>15</v>
      </c>
      <c r="O29" s="85"/>
      <c r="P29" s="79" t="s">
        <v>30</v>
      </c>
      <c r="Q29" s="86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</row>
    <row r="30" spans="1:52" s="25" customFormat="1" ht="15" customHeight="1">
      <c r="A30" s="76"/>
      <c r="B30" s="31"/>
      <c r="C30" s="69"/>
      <c r="D30" s="70"/>
      <c r="E30" s="71"/>
      <c r="F30" s="71"/>
      <c r="G30" s="71"/>
      <c r="H30" s="72"/>
      <c r="I30" s="72"/>
      <c r="J30" s="73"/>
      <c r="K30" s="73"/>
      <c r="L30" s="73"/>
      <c r="M30" s="73"/>
      <c r="N30" s="73"/>
      <c r="O30" s="77"/>
      <c r="P30" s="31"/>
      <c r="Q30" s="75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s="25" customFormat="1" ht="17.25" customHeight="1">
      <c r="A31" s="89" t="s">
        <v>33</v>
      </c>
      <c r="B31" s="95"/>
      <c r="C31" s="96"/>
      <c r="D31" s="70"/>
      <c r="E31" s="71"/>
      <c r="F31" s="71"/>
      <c r="G31" s="71"/>
      <c r="H31" s="72"/>
      <c r="I31" s="72"/>
      <c r="J31" s="70"/>
      <c r="K31" s="70"/>
      <c r="L31" s="70"/>
      <c r="M31" s="92"/>
      <c r="N31" s="92"/>
      <c r="O31" s="93" t="s">
        <v>33</v>
      </c>
      <c r="P31" s="95"/>
      <c r="Q31" s="95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s="25" customFormat="1" ht="17.25" customHeight="1">
      <c r="A32" s="68" t="s">
        <v>13</v>
      </c>
      <c r="B32" s="31" t="s">
        <v>25</v>
      </c>
      <c r="C32" s="69" t="s">
        <v>14</v>
      </c>
      <c r="D32" s="97"/>
      <c r="E32" s="98">
        <v>1645178</v>
      </c>
      <c r="F32" s="98">
        <v>669157</v>
      </c>
      <c r="G32" s="98">
        <v>976021</v>
      </c>
      <c r="H32" s="99">
        <v>59.3</v>
      </c>
      <c r="I32" s="99"/>
      <c r="J32" s="73" t="s">
        <v>15</v>
      </c>
      <c r="K32" s="73" t="s">
        <v>15</v>
      </c>
      <c r="L32" s="73" t="s">
        <v>15</v>
      </c>
      <c r="M32" s="73" t="s">
        <v>15</v>
      </c>
      <c r="N32" s="73" t="s">
        <v>15</v>
      </c>
      <c r="O32" s="74" t="s">
        <v>13</v>
      </c>
      <c r="P32" s="31" t="s">
        <v>25</v>
      </c>
      <c r="Q32" s="75" t="s">
        <v>14</v>
      </c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s="25" customFormat="1" ht="17.25" customHeight="1">
      <c r="A33" s="76"/>
      <c r="B33" s="31" t="s">
        <v>27</v>
      </c>
      <c r="C33" s="69"/>
      <c r="D33" s="97"/>
      <c r="E33" s="71">
        <f>SUM(F33:G33)</f>
        <v>1657426</v>
      </c>
      <c r="F33" s="71">
        <v>672307</v>
      </c>
      <c r="G33" s="71">
        <v>985119</v>
      </c>
      <c r="H33" s="72">
        <f>G33/E33*100</f>
        <v>59.436680732654125</v>
      </c>
      <c r="I33" s="72"/>
      <c r="J33" s="73" t="s">
        <v>15</v>
      </c>
      <c r="K33" s="73" t="s">
        <v>15</v>
      </c>
      <c r="L33" s="73" t="s">
        <v>15</v>
      </c>
      <c r="M33" s="73" t="s">
        <v>15</v>
      </c>
      <c r="N33" s="73" t="s">
        <v>15</v>
      </c>
      <c r="O33" s="77"/>
      <c r="P33" s="31" t="s">
        <v>27</v>
      </c>
      <c r="Q33" s="75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s="25" customFormat="1" ht="17.25" customHeight="1">
      <c r="A34" s="76"/>
      <c r="B34" s="31" t="s">
        <v>28</v>
      </c>
      <c r="C34" s="69"/>
      <c r="D34" s="97"/>
      <c r="E34" s="71">
        <v>1622973</v>
      </c>
      <c r="F34" s="71">
        <v>658540</v>
      </c>
      <c r="G34" s="71">
        <v>964433</v>
      </c>
      <c r="H34" s="72">
        <f>G34/E34*100</f>
        <v>59.423847470044166</v>
      </c>
      <c r="I34" s="72"/>
      <c r="J34" s="73" t="s">
        <v>15</v>
      </c>
      <c r="K34" s="73" t="s">
        <v>15</v>
      </c>
      <c r="L34" s="73" t="s">
        <v>15</v>
      </c>
      <c r="M34" s="73" t="s">
        <v>15</v>
      </c>
      <c r="N34" s="73" t="s">
        <v>15</v>
      </c>
      <c r="O34" s="77"/>
      <c r="P34" s="31" t="s">
        <v>28</v>
      </c>
      <c r="Q34" s="75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s="88" customFormat="1" ht="17.25" customHeight="1">
      <c r="A35" s="78"/>
      <c r="B35" s="79" t="s">
        <v>29</v>
      </c>
      <c r="C35" s="80"/>
      <c r="D35" s="100"/>
      <c r="E35" s="82">
        <f>+F35+G35</f>
        <v>1633602</v>
      </c>
      <c r="F35" s="82">
        <v>667657</v>
      </c>
      <c r="G35" s="82">
        <v>965945</v>
      </c>
      <c r="H35" s="83">
        <f>+G35/E35*100</f>
        <v>59.129763553178805</v>
      </c>
      <c r="I35" s="83"/>
      <c r="J35" s="84" t="s">
        <v>15</v>
      </c>
      <c r="K35" s="84" t="s">
        <v>15</v>
      </c>
      <c r="L35" s="84" t="s">
        <v>15</v>
      </c>
      <c r="M35" s="84" t="s">
        <v>15</v>
      </c>
      <c r="N35" s="84" t="s">
        <v>15</v>
      </c>
      <c r="O35" s="85"/>
      <c r="P35" s="79" t="s">
        <v>29</v>
      </c>
      <c r="Q35" s="86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</row>
    <row r="36" spans="1:52" s="88" customFormat="1" ht="17.25" customHeight="1">
      <c r="A36" s="78"/>
      <c r="B36" s="79" t="s">
        <v>30</v>
      </c>
      <c r="C36" s="80"/>
      <c r="D36" s="100"/>
      <c r="E36" s="82">
        <f>+F36+G36</f>
        <v>1639788</v>
      </c>
      <c r="F36" s="82">
        <v>684641</v>
      </c>
      <c r="G36" s="82">
        <v>955147</v>
      </c>
      <c r="H36" s="83">
        <f>+G36/E36*100</f>
        <v>58.24820037712192</v>
      </c>
      <c r="I36" s="83"/>
      <c r="J36" s="84" t="s">
        <v>15</v>
      </c>
      <c r="K36" s="84" t="s">
        <v>15</v>
      </c>
      <c r="L36" s="84" t="s">
        <v>15</v>
      </c>
      <c r="M36" s="84" t="s">
        <v>15</v>
      </c>
      <c r="N36" s="84" t="s">
        <v>15</v>
      </c>
      <c r="O36" s="85"/>
      <c r="P36" s="79" t="s">
        <v>30</v>
      </c>
      <c r="Q36" s="86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</row>
    <row r="37" spans="1:52" s="111" customFormat="1" ht="15" customHeight="1">
      <c r="A37" s="101"/>
      <c r="B37" s="102"/>
      <c r="C37" s="103"/>
      <c r="D37" s="104"/>
      <c r="E37" s="105"/>
      <c r="F37" s="105"/>
      <c r="G37" s="105"/>
      <c r="H37" s="106"/>
      <c r="I37" s="106"/>
      <c r="J37" s="107"/>
      <c r="K37" s="107"/>
      <c r="L37" s="107"/>
      <c r="M37" s="107"/>
      <c r="N37" s="107"/>
      <c r="O37" s="108"/>
      <c r="P37" s="102"/>
      <c r="Q37" s="109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</row>
    <row r="38" spans="1:52" s="25" customFormat="1" ht="17.25" customHeight="1">
      <c r="A38" s="89" t="s">
        <v>34</v>
      </c>
      <c r="B38" s="95"/>
      <c r="C38" s="96"/>
      <c r="D38" s="23"/>
      <c r="E38" s="112"/>
      <c r="F38" s="112"/>
      <c r="G38" s="112"/>
      <c r="H38" s="113"/>
      <c r="I38" s="113"/>
      <c r="J38" s="23"/>
      <c r="K38" s="23"/>
      <c r="L38" s="23"/>
      <c r="M38" s="23"/>
      <c r="N38" s="23"/>
      <c r="O38" s="93" t="s">
        <v>34</v>
      </c>
      <c r="P38" s="95"/>
      <c r="Q38" s="95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25" customFormat="1" ht="17.25" customHeight="1">
      <c r="A39" s="68" t="s">
        <v>13</v>
      </c>
      <c r="B39" s="31" t="s">
        <v>25</v>
      </c>
      <c r="C39" s="69" t="s">
        <v>14</v>
      </c>
      <c r="D39" s="23"/>
      <c r="E39" s="114">
        <v>1343571</v>
      </c>
      <c r="F39" s="114">
        <v>329986</v>
      </c>
      <c r="G39" s="114">
        <v>1013585</v>
      </c>
      <c r="H39" s="115">
        <v>75.4</v>
      </c>
      <c r="I39" s="116"/>
      <c r="J39" s="73" t="s">
        <v>15</v>
      </c>
      <c r="K39" s="73" t="s">
        <v>15</v>
      </c>
      <c r="L39" s="73" t="s">
        <v>15</v>
      </c>
      <c r="M39" s="73" t="s">
        <v>15</v>
      </c>
      <c r="N39" s="73" t="s">
        <v>15</v>
      </c>
      <c r="O39" s="74" t="s">
        <v>13</v>
      </c>
      <c r="P39" s="31" t="s">
        <v>25</v>
      </c>
      <c r="Q39" s="75" t="s">
        <v>14</v>
      </c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25" customFormat="1" ht="17.25" customHeight="1">
      <c r="A40" s="76"/>
      <c r="B40" s="31" t="s">
        <v>27</v>
      </c>
      <c r="C40" s="69"/>
      <c r="D40" s="23"/>
      <c r="E40" s="71">
        <f>SUM(F40:G40)</f>
        <v>1277679</v>
      </c>
      <c r="F40" s="71">
        <v>321850</v>
      </c>
      <c r="G40" s="71">
        <v>955829</v>
      </c>
      <c r="H40" s="72">
        <f>G40/E40*100</f>
        <v>74.80979181781966</v>
      </c>
      <c r="I40" s="72"/>
      <c r="J40" s="73" t="s">
        <v>15</v>
      </c>
      <c r="K40" s="73" t="s">
        <v>15</v>
      </c>
      <c r="L40" s="73" t="s">
        <v>15</v>
      </c>
      <c r="M40" s="73" t="s">
        <v>15</v>
      </c>
      <c r="N40" s="73" t="s">
        <v>15</v>
      </c>
      <c r="O40" s="77"/>
      <c r="P40" s="31" t="s">
        <v>27</v>
      </c>
      <c r="Q40" s="75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s="25" customFormat="1" ht="17.25" customHeight="1">
      <c r="A41" s="76"/>
      <c r="B41" s="31" t="s">
        <v>28</v>
      </c>
      <c r="C41" s="69"/>
      <c r="D41" s="23"/>
      <c r="E41" s="71">
        <v>1182203</v>
      </c>
      <c r="F41" s="71">
        <v>288227</v>
      </c>
      <c r="G41" s="71">
        <v>893976</v>
      </c>
      <c r="H41" s="72">
        <f>G41/E41*100</f>
        <v>75.61950020427963</v>
      </c>
      <c r="I41" s="72"/>
      <c r="J41" s="73" t="s">
        <v>15</v>
      </c>
      <c r="K41" s="73" t="s">
        <v>15</v>
      </c>
      <c r="L41" s="73" t="s">
        <v>15</v>
      </c>
      <c r="M41" s="73" t="s">
        <v>15</v>
      </c>
      <c r="N41" s="73" t="s">
        <v>15</v>
      </c>
      <c r="O41" s="77"/>
      <c r="P41" s="31" t="s">
        <v>28</v>
      </c>
      <c r="Q41" s="75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s="88" customFormat="1" ht="17.25" customHeight="1">
      <c r="A42" s="78"/>
      <c r="B42" s="79" t="s">
        <v>29</v>
      </c>
      <c r="C42" s="80"/>
      <c r="D42" s="87"/>
      <c r="E42" s="82">
        <f>+F42+G42</f>
        <v>1174862</v>
      </c>
      <c r="F42" s="82">
        <v>279252</v>
      </c>
      <c r="G42" s="82">
        <v>895610</v>
      </c>
      <c r="H42" s="83">
        <f>+G42/E42*100</f>
        <v>76.23108075671865</v>
      </c>
      <c r="I42" s="83"/>
      <c r="J42" s="84" t="s">
        <v>15</v>
      </c>
      <c r="K42" s="84" t="s">
        <v>15</v>
      </c>
      <c r="L42" s="84" t="s">
        <v>15</v>
      </c>
      <c r="M42" s="84" t="s">
        <v>15</v>
      </c>
      <c r="N42" s="84" t="s">
        <v>15</v>
      </c>
      <c r="O42" s="85"/>
      <c r="P42" s="79" t="s">
        <v>29</v>
      </c>
      <c r="Q42" s="86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</row>
    <row r="43" spans="1:52" s="88" customFormat="1" ht="17.25" customHeight="1">
      <c r="A43" s="78"/>
      <c r="B43" s="79" t="s">
        <v>30</v>
      </c>
      <c r="C43" s="80"/>
      <c r="D43" s="87"/>
      <c r="E43" s="82">
        <f>+F43+G43</f>
        <v>1120055</v>
      </c>
      <c r="F43" s="82">
        <v>255093</v>
      </c>
      <c r="G43" s="82">
        <v>864962</v>
      </c>
      <c r="H43" s="83">
        <f>+G43/E43*100</f>
        <v>77.22495770296995</v>
      </c>
      <c r="I43" s="83"/>
      <c r="J43" s="84" t="s">
        <v>15</v>
      </c>
      <c r="K43" s="84" t="s">
        <v>15</v>
      </c>
      <c r="L43" s="84" t="s">
        <v>15</v>
      </c>
      <c r="M43" s="84" t="s">
        <v>15</v>
      </c>
      <c r="N43" s="84" t="s">
        <v>15</v>
      </c>
      <c r="O43" s="85"/>
      <c r="P43" s="79" t="s">
        <v>30</v>
      </c>
      <c r="Q43" s="86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</row>
    <row r="44" spans="1:52" s="111" customFormat="1" ht="15" customHeight="1">
      <c r="A44" s="101"/>
      <c r="B44" s="102"/>
      <c r="C44" s="103"/>
      <c r="D44" s="110"/>
      <c r="E44" s="117"/>
      <c r="F44" s="117"/>
      <c r="G44" s="117"/>
      <c r="H44" s="118"/>
      <c r="I44" s="119"/>
      <c r="J44" s="107"/>
      <c r="K44" s="107"/>
      <c r="L44" s="107"/>
      <c r="M44" s="107"/>
      <c r="N44" s="107"/>
      <c r="O44" s="108"/>
      <c r="P44" s="102"/>
      <c r="Q44" s="109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</row>
    <row r="45" spans="1:52" s="25" customFormat="1" ht="17.25" customHeight="1">
      <c r="A45" s="89" t="s">
        <v>35</v>
      </c>
      <c r="B45" s="95"/>
      <c r="C45" s="96"/>
      <c r="D45" s="92"/>
      <c r="E45" s="98"/>
      <c r="F45" s="98"/>
      <c r="G45" s="98"/>
      <c r="H45" s="99"/>
      <c r="I45" s="99"/>
      <c r="J45" s="92"/>
      <c r="K45" s="92"/>
      <c r="L45" s="92"/>
      <c r="M45" s="92"/>
      <c r="N45" s="92"/>
      <c r="O45" s="93" t="s">
        <v>35</v>
      </c>
      <c r="P45" s="95"/>
      <c r="Q45" s="95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s="25" customFormat="1" ht="17.25" customHeight="1">
      <c r="A46" s="68" t="s">
        <v>13</v>
      </c>
      <c r="B46" s="31" t="s">
        <v>36</v>
      </c>
      <c r="C46" s="69" t="s">
        <v>14</v>
      </c>
      <c r="D46" s="92"/>
      <c r="E46" s="120">
        <v>658450</v>
      </c>
      <c r="F46" s="120">
        <v>149802</v>
      </c>
      <c r="G46" s="120">
        <v>508648</v>
      </c>
      <c r="H46" s="116">
        <v>77.2</v>
      </c>
      <c r="I46" s="116"/>
      <c r="J46" s="120">
        <v>6070025</v>
      </c>
      <c r="K46" s="120">
        <v>1541206</v>
      </c>
      <c r="L46" s="120">
        <v>4528819</v>
      </c>
      <c r="M46" s="121">
        <v>74.6</v>
      </c>
      <c r="N46" s="120">
        <v>91002</v>
      </c>
      <c r="O46" s="74" t="s">
        <v>13</v>
      </c>
      <c r="P46" s="31" t="s">
        <v>36</v>
      </c>
      <c r="Q46" s="75" t="s">
        <v>14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s="25" customFormat="1" ht="17.25" customHeight="1">
      <c r="A47" s="76"/>
      <c r="B47" s="31" t="s">
        <v>37</v>
      </c>
      <c r="C47" s="69"/>
      <c r="D47" s="92"/>
      <c r="E47" s="71">
        <f>SUM(F47:G47)</f>
        <v>660976</v>
      </c>
      <c r="F47" s="71">
        <v>149220</v>
      </c>
      <c r="G47" s="71">
        <v>511756</v>
      </c>
      <c r="H47" s="72">
        <f>G47/E47*100</f>
        <v>77.42429377163468</v>
      </c>
      <c r="I47" s="72"/>
      <c r="J47" s="120">
        <f>SUM(K47:L47)</f>
        <v>6016139</v>
      </c>
      <c r="K47" s="120">
        <v>1519894</v>
      </c>
      <c r="L47" s="120">
        <v>4496245</v>
      </c>
      <c r="M47" s="121">
        <f>L47/J47*100</f>
        <v>74.73638823837015</v>
      </c>
      <c r="N47" s="71">
        <v>89116</v>
      </c>
      <c r="O47" s="77"/>
      <c r="P47" s="31" t="s">
        <v>37</v>
      </c>
      <c r="Q47" s="75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s="25" customFormat="1" ht="17.25" customHeight="1">
      <c r="A48" s="76"/>
      <c r="B48" s="31" t="s">
        <v>38</v>
      </c>
      <c r="C48" s="69"/>
      <c r="D48" s="92"/>
      <c r="E48" s="71">
        <f>SUM(F48:G48)</f>
        <v>637311</v>
      </c>
      <c r="F48" s="71">
        <v>136931</v>
      </c>
      <c r="G48" s="71">
        <v>500380</v>
      </c>
      <c r="H48" s="72">
        <f>G48/E48*100</f>
        <v>78.51425756028063</v>
      </c>
      <c r="I48" s="72"/>
      <c r="J48" s="120">
        <v>5842573</v>
      </c>
      <c r="K48" s="120">
        <v>1493067</v>
      </c>
      <c r="L48" s="120">
        <v>4349506</v>
      </c>
      <c r="M48" s="121">
        <f>L48/J48*100</f>
        <v>74.44504330540671</v>
      </c>
      <c r="N48" s="120">
        <v>87147</v>
      </c>
      <c r="O48" s="77"/>
      <c r="P48" s="31" t="s">
        <v>38</v>
      </c>
      <c r="Q48" s="75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s="88" customFormat="1" ht="17.25" customHeight="1">
      <c r="A49" s="78"/>
      <c r="B49" s="79" t="s">
        <v>39</v>
      </c>
      <c r="C49" s="80"/>
      <c r="D49" s="122"/>
      <c r="E49" s="82">
        <v>597433</v>
      </c>
      <c r="F49" s="82">
        <v>123295</v>
      </c>
      <c r="G49" s="82">
        <v>474138</v>
      </c>
      <c r="H49" s="83">
        <v>79.4</v>
      </c>
      <c r="I49" s="83"/>
      <c r="J49" s="123">
        <v>5237041</v>
      </c>
      <c r="K49" s="123">
        <v>1304365</v>
      </c>
      <c r="L49" s="123">
        <v>3932676</v>
      </c>
      <c r="M49" s="124">
        <v>75.1</v>
      </c>
      <c r="N49" s="123">
        <v>81990</v>
      </c>
      <c r="O49" s="85"/>
      <c r="P49" s="79" t="s">
        <v>39</v>
      </c>
      <c r="Q49" s="86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</row>
    <row r="50" spans="1:52" s="88" customFormat="1" ht="17.25" customHeight="1">
      <c r="A50" s="78"/>
      <c r="B50" s="79" t="s">
        <v>40</v>
      </c>
      <c r="C50" s="80"/>
      <c r="D50" s="122"/>
      <c r="E50" s="82">
        <v>571382</v>
      </c>
      <c r="F50" s="82">
        <v>115148</v>
      </c>
      <c r="G50" s="82">
        <v>456234</v>
      </c>
      <c r="H50" s="83">
        <v>79.8</v>
      </c>
      <c r="I50" s="83"/>
      <c r="J50" s="123">
        <v>4839929</v>
      </c>
      <c r="K50" s="123">
        <v>1223054</v>
      </c>
      <c r="L50" s="123">
        <v>3616875</v>
      </c>
      <c r="M50" s="124">
        <v>74.7</v>
      </c>
      <c r="N50" s="123">
        <v>77932</v>
      </c>
      <c r="O50" s="85"/>
      <c r="P50" s="79" t="s">
        <v>40</v>
      </c>
      <c r="Q50" s="86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</row>
    <row r="51" spans="1:52" s="25" customFormat="1" ht="15" customHeight="1">
      <c r="A51" s="125"/>
      <c r="B51" s="125"/>
      <c r="C51" s="126"/>
      <c r="D51" s="23"/>
      <c r="E51" s="112"/>
      <c r="F51" s="127"/>
      <c r="G51" s="127"/>
      <c r="I51" s="23"/>
      <c r="J51" s="127"/>
      <c r="K51" s="112"/>
      <c r="L51" s="112"/>
      <c r="M51" s="23"/>
      <c r="N51" s="23"/>
      <c r="O51" s="128"/>
      <c r="P51" s="125"/>
      <c r="Q51" s="125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s="25" customFormat="1" ht="17.25" customHeight="1">
      <c r="A52" s="129" t="s">
        <v>41</v>
      </c>
      <c r="B52" s="130"/>
      <c r="C52" s="131"/>
      <c r="D52" s="23"/>
      <c r="E52" s="112"/>
      <c r="F52" s="112"/>
      <c r="G52" s="112"/>
      <c r="H52" s="113"/>
      <c r="I52" s="113"/>
      <c r="J52" s="112"/>
      <c r="K52" s="112"/>
      <c r="L52" s="112"/>
      <c r="M52" s="23"/>
      <c r="N52" s="23"/>
      <c r="O52" s="132" t="s">
        <v>41</v>
      </c>
      <c r="P52" s="130"/>
      <c r="Q52" s="130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s="25" customFormat="1" ht="17.25" customHeight="1">
      <c r="A53" s="68" t="s">
        <v>13</v>
      </c>
      <c r="B53" s="31" t="s">
        <v>42</v>
      </c>
      <c r="C53" s="69" t="s">
        <v>14</v>
      </c>
      <c r="D53" s="23"/>
      <c r="E53" s="114">
        <v>945857</v>
      </c>
      <c r="F53" s="114">
        <v>928643</v>
      </c>
      <c r="G53" s="114">
        <v>17214</v>
      </c>
      <c r="H53" s="115">
        <v>1.8</v>
      </c>
      <c r="I53" s="116"/>
      <c r="J53" s="133">
        <v>8418128</v>
      </c>
      <c r="K53" s="133">
        <v>8264923</v>
      </c>
      <c r="L53" s="133">
        <v>153205</v>
      </c>
      <c r="M53" s="121">
        <v>1.8</v>
      </c>
      <c r="N53" s="73" t="s">
        <v>15</v>
      </c>
      <c r="O53" s="74" t="s">
        <v>13</v>
      </c>
      <c r="P53" s="31" t="s">
        <v>42</v>
      </c>
      <c r="Q53" s="75" t="s">
        <v>14</v>
      </c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s="25" customFormat="1" ht="17.25" customHeight="1">
      <c r="A54" s="76"/>
      <c r="B54" s="31" t="s">
        <v>43</v>
      </c>
      <c r="C54" s="69"/>
      <c r="D54" s="23"/>
      <c r="E54" s="71">
        <f>SUM(F54:G54)</f>
        <v>960610</v>
      </c>
      <c r="F54" s="71">
        <v>946990</v>
      </c>
      <c r="G54" s="71">
        <v>13620</v>
      </c>
      <c r="H54" s="72">
        <f>G54/E54*100</f>
        <v>1.4178490750668844</v>
      </c>
      <c r="I54" s="72"/>
      <c r="J54" s="120">
        <f>SUM(K54:L54)</f>
        <v>8549429</v>
      </c>
      <c r="K54" s="120">
        <v>8428211</v>
      </c>
      <c r="L54" s="120">
        <v>121218</v>
      </c>
      <c r="M54" s="121">
        <f>L54/J54*100</f>
        <v>1.4178490750668844</v>
      </c>
      <c r="N54" s="73" t="s">
        <v>15</v>
      </c>
      <c r="O54" s="77"/>
      <c r="P54" s="31" t="s">
        <v>43</v>
      </c>
      <c r="Q54" s="75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s="25" customFormat="1" ht="17.25" customHeight="1">
      <c r="A55" s="76"/>
      <c r="B55" s="31" t="s">
        <v>44</v>
      </c>
      <c r="C55" s="69"/>
      <c r="D55" s="23"/>
      <c r="E55" s="71">
        <v>957884</v>
      </c>
      <c r="F55" s="71">
        <v>948058</v>
      </c>
      <c r="G55" s="71">
        <v>9826</v>
      </c>
      <c r="H55" s="72">
        <f>G55/E55*100</f>
        <v>1.0258027067995708</v>
      </c>
      <c r="I55" s="72"/>
      <c r="J55" s="120">
        <v>8525167</v>
      </c>
      <c r="K55" s="120">
        <v>8437710</v>
      </c>
      <c r="L55" s="120">
        <v>87451</v>
      </c>
      <c r="M55" s="121">
        <f>L55/J55*100</f>
        <v>1.0257980870052164</v>
      </c>
      <c r="N55" s="73" t="s">
        <v>15</v>
      </c>
      <c r="O55" s="77"/>
      <c r="P55" s="31" t="s">
        <v>44</v>
      </c>
      <c r="Q55" s="75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s="88" customFormat="1" ht="17.25" customHeight="1">
      <c r="A56" s="78"/>
      <c r="B56" s="79" t="s">
        <v>45</v>
      </c>
      <c r="C56" s="80"/>
      <c r="D56" s="87"/>
      <c r="E56" s="82">
        <v>1012995</v>
      </c>
      <c r="F56" s="82">
        <v>1001443</v>
      </c>
      <c r="G56" s="82">
        <v>11552</v>
      </c>
      <c r="H56" s="83">
        <v>1.1</v>
      </c>
      <c r="I56" s="83"/>
      <c r="J56" s="123">
        <v>9015656</v>
      </c>
      <c r="K56" s="123">
        <v>8912843</v>
      </c>
      <c r="L56" s="123">
        <v>102813</v>
      </c>
      <c r="M56" s="124">
        <v>1.1</v>
      </c>
      <c r="N56" s="84" t="s">
        <v>15</v>
      </c>
      <c r="O56" s="85"/>
      <c r="P56" s="79" t="s">
        <v>45</v>
      </c>
      <c r="Q56" s="86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</row>
    <row r="57" spans="1:52" s="88" customFormat="1" ht="17.25" customHeight="1">
      <c r="A57" s="78"/>
      <c r="B57" s="79" t="s">
        <v>46</v>
      </c>
      <c r="C57" s="80"/>
      <c r="D57" s="87"/>
      <c r="E57" s="82">
        <v>1004838</v>
      </c>
      <c r="F57" s="82">
        <v>994129</v>
      </c>
      <c r="G57" s="82">
        <v>10709</v>
      </c>
      <c r="H57" s="83">
        <v>1.1</v>
      </c>
      <c r="I57" s="83"/>
      <c r="J57" s="123">
        <v>8943058</v>
      </c>
      <c r="K57" s="123">
        <v>8847748</v>
      </c>
      <c r="L57" s="123">
        <v>95310</v>
      </c>
      <c r="M57" s="124">
        <v>1.1</v>
      </c>
      <c r="N57" s="84" t="s">
        <v>15</v>
      </c>
      <c r="O57" s="85"/>
      <c r="P57" s="79" t="s">
        <v>46</v>
      </c>
      <c r="Q57" s="86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</row>
    <row r="58" spans="1:52" s="111" customFormat="1" ht="15" customHeight="1" thickBot="1">
      <c r="A58" s="101"/>
      <c r="B58" s="102"/>
      <c r="C58" s="103"/>
      <c r="D58" s="110"/>
      <c r="E58" s="117"/>
      <c r="F58" s="117"/>
      <c r="G58" s="117"/>
      <c r="H58" s="118"/>
      <c r="I58" s="119"/>
      <c r="J58" s="134"/>
      <c r="K58" s="134"/>
      <c r="L58" s="135"/>
      <c r="M58" s="136"/>
      <c r="N58" s="107"/>
      <c r="O58" s="137"/>
      <c r="P58" s="138"/>
      <c r="Q58" s="139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</row>
    <row r="59" spans="1:58" ht="27.75" customHeight="1" thickTop="1">
      <c r="A59" s="140" t="s">
        <v>47</v>
      </c>
      <c r="B59" s="141"/>
      <c r="C59" s="141"/>
      <c r="D59" s="141"/>
      <c r="E59" s="141"/>
      <c r="F59" s="141"/>
      <c r="G59" s="141"/>
      <c r="H59" s="141"/>
      <c r="I59" s="142"/>
      <c r="J59" s="141"/>
      <c r="K59" s="141"/>
      <c r="M59" s="143"/>
      <c r="N59" s="143"/>
      <c r="O59" s="144"/>
      <c r="P59" s="144"/>
      <c r="Q59" s="144"/>
      <c r="R59" s="145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</row>
    <row r="60" spans="1:18" s="25" customFormat="1" ht="12" customHeight="1">
      <c r="A60" s="17" t="s">
        <v>16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46"/>
      <c r="M60" s="17"/>
      <c r="N60" s="146"/>
      <c r="O60" s="146"/>
      <c r="P60" s="146"/>
      <c r="Q60" s="146"/>
      <c r="R60" s="145"/>
    </row>
    <row r="61" spans="1:18" s="25" customFormat="1" ht="12" customHeight="1">
      <c r="A61" s="17" t="s">
        <v>17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R61" s="147"/>
    </row>
    <row r="62" spans="2:9" ht="13.5">
      <c r="B62" s="148" t="s">
        <v>48</v>
      </c>
      <c r="C62" s="148"/>
      <c r="D62" s="148"/>
      <c r="E62" s="148"/>
      <c r="F62" s="148"/>
      <c r="G62" s="148"/>
      <c r="H62" s="37"/>
      <c r="I62" s="37"/>
    </row>
    <row r="63" spans="2:9" ht="13.5">
      <c r="B63" s="17"/>
      <c r="C63" s="146"/>
      <c r="D63" s="146"/>
      <c r="E63" s="146"/>
      <c r="F63" s="146"/>
      <c r="G63" s="146"/>
      <c r="H63" s="146"/>
      <c r="I63" s="149"/>
    </row>
  </sheetData>
  <mergeCells count="35">
    <mergeCell ref="N4:Q4"/>
    <mergeCell ref="N5:Q5"/>
    <mergeCell ref="O38:Q38"/>
    <mergeCell ref="O45:Q45"/>
    <mergeCell ref="N7:N9"/>
    <mergeCell ref="O52:Q52"/>
    <mergeCell ref="O7:Q9"/>
    <mergeCell ref="O17:Q17"/>
    <mergeCell ref="O24:Q24"/>
    <mergeCell ref="O31:Q31"/>
    <mergeCell ref="M60:Q60"/>
    <mergeCell ref="A31:C31"/>
    <mergeCell ref="K8:K9"/>
    <mergeCell ref="L8:L9"/>
    <mergeCell ref="A7:C9"/>
    <mergeCell ref="D8:E9"/>
    <mergeCell ref="F8:F9"/>
    <mergeCell ref="A17:C17"/>
    <mergeCell ref="A24:C24"/>
    <mergeCell ref="J7:L7"/>
    <mergeCell ref="M8:M9"/>
    <mergeCell ref="A52:C52"/>
    <mergeCell ref="A45:C45"/>
    <mergeCell ref="A38:C38"/>
    <mergeCell ref="G8:G9"/>
    <mergeCell ref="H8:H9"/>
    <mergeCell ref="J8:J9"/>
    <mergeCell ref="J1:L1"/>
    <mergeCell ref="E1:H1"/>
    <mergeCell ref="B62:G62"/>
    <mergeCell ref="B63:H63"/>
    <mergeCell ref="A61:K61"/>
    <mergeCell ref="A59:K59"/>
    <mergeCell ref="A60:L60"/>
    <mergeCell ref="D7:H7"/>
  </mergeCells>
  <printOptions/>
  <pageMargins left="0.49" right="0.2362204724409449" top="0.43" bottom="0" header="10.866141732283465" footer="0.5118110236220472"/>
  <pageSetup horizontalDpi="600" verticalDpi="600" orientation="portrait" paperSize="9" scale="80"/>
  <colBreaks count="1" manualBreakCount="1">
    <brk id="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2006-12-27T08:01:58Z</dcterms:created>
  <dcterms:modified xsi:type="dcterms:W3CDTF">2006-12-27T08:01:59Z</dcterms:modified>
  <cp:category/>
  <cp:version/>
  <cp:contentType/>
  <cp:contentStatus/>
</cp:coreProperties>
</file>