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5400" yWindow="375"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Z10" i="4" s="1"/>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R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<sst xmlns="http://schemas.openxmlformats.org/spreadsheetml/2006/main" count="218" uniqueCount="108">
  <si>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</si>
  <si>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</si>
  <si>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</si>
  <si>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</si>
  <si>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</si>
  <si>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</si>
  <si>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</si>
  <si>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</si>
  <si>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</si>
  <si>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</si>
  <si>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</si>
  <si>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</si>
  <si>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</si>
  <si>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</si>
  <si>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</si>
  <si>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</si>
  <si>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</si>
  <si>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</si>
  <si>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</si>
  <si>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</si>
  <si>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</si>
  <si>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</si>
  <si>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</si>
  <si>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</si>
  <si>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</si>
  <si>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</si>
  <si>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</si>
  <si>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</si>
  <si>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</si>
  <si>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</si>
  <si>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</si>
  <si>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</si>
  <si>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</si>
  <si>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</si>
  <si>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</si>
  <si>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</si>
  <si>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</si>
  <si>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</si>
  <si>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</si>
  <si>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</si>
  <si>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</si>
  <si>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</si>
  <si>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</si>
  <si>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</si>
  <si>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</si>
  <si>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</si>
  <si>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</si>
  <si>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</si>
  <si>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</si>
  <si>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</si>
  <si>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</si>
  <si>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</si>
  <si>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</si>
  <si>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</si>
  <si>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</si>
  <si>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</si>
  <si>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</si>
  <si>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</si>
  <si>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</si>
  <si>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</si>
  <si>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</si>
  <si>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</si>
  <si>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</si>
  <si>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</si>
  <si>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</si>
  <si>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</si>
  <si>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</si>
  <si>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</si>
  <si>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</si>
  <si>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</si>
  <si>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</si>
  <si>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</si>
  <si>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</si>
  <si>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</si>
  <si>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</si>
  <si>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</si>
  <si>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</si>
  <si>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</si>
  <si>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</si>
  <si>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</si>
  <si>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</si>
  <si>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</si>
  <si>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</si>
  <si>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</si>
  <si>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</si>
  <si>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</si>
  <si>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</si>
  <si>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</si>
  <si>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</si>
  <si>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</si>
  <si>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</si>
  <si>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</si>
  <si>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</si>
  <si>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三朝町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</si>
  <si>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</si>
  <si>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</si>
  <si>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</si>
  <si>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</si>
  <si>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</si>
  <si>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</si>
  <si>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</si>
  <si>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</si>
  <si>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</si>
  <si>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</si>
  <si>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</si>
  <si>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入：料金改定を平成１９年４月に行った。一方で、人口(給水人口)の減少に伴い、料金収入は年々減少している。このため、徴収率を高めるとともに、人口の推移を考慮した料金体系の見直しを図る必要がある。
支出：施設の修繕は(原則として)職員が直営で対応し、維持管理経費の節減に努めている。また、老朽管を計画的に更新するとともに、配水池の断水を未然に防ぐため水位通報装置の設置を４年計画で行っている。</t>
    <phoneticPr fontId="4"/>
  </si>
  <si>
    <t>　各集落が施工及び管理していた簡易水道施設(１８施設)及び飲料水供給施設（１８施設）を、平成９年４月に町が一括して管理することになった。
　現在、施設管理記録(過去の破損状況)等に基づき老朽管を計画的に更新している。</t>
    <rPh sb="1" eb="2">
      <t>カク</t>
    </rPh>
    <rPh sb="2" eb="4">
      <t>シュウラク</t>
    </rPh>
    <rPh sb="5" eb="7">
      <t>セコウ</t>
    </rPh>
    <rPh sb="7" eb="8">
      <t>オヨ</t>
    </rPh>
    <rPh sb="9" eb="11">
      <t>カンリ</t>
    </rPh>
    <rPh sb="15" eb="17">
      <t>カンイ</t>
    </rPh>
    <rPh sb="17" eb="19">
      <t>スイドウ</t>
    </rPh>
    <rPh sb="19" eb="21">
      <t>シセツ</t>
    </rPh>
    <rPh sb="24" eb="26">
      <t>シセツ</t>
    </rPh>
    <rPh sb="27" eb="28">
      <t>オヨ</t>
    </rPh>
    <rPh sb="29" eb="32">
      <t>インリョウスイ</t>
    </rPh>
    <rPh sb="32" eb="34">
      <t>キョウキュウ</t>
    </rPh>
    <rPh sb="34" eb="36">
      <t>シセツ</t>
    </rPh>
    <rPh sb="39" eb="41">
      <t>シセツ</t>
    </rPh>
    <rPh sb="51" eb="52">
      <t>チョウ</t>
    </rPh>
    <rPh sb="53" eb="55">
      <t>イッカツ</t>
    </rPh>
    <rPh sb="57" eb="59">
      <t>カンリ</t>
    </rPh>
    <rPh sb="70" eb="72">
      <t>ゲンザイ</t>
    </rPh>
    <rPh sb="73" eb="75">
      <t>シセツ</t>
    </rPh>
    <rPh sb="75" eb="77">
      <t>カンリ</t>
    </rPh>
    <rPh sb="77" eb="79">
      <t>キロク</t>
    </rPh>
    <rPh sb="85" eb="87">
      <t>ジョウキョウ</t>
    </rPh>
    <phoneticPr fontId="4"/>
  </si>
  <si>
    <t>　経営環境が厳しさを増す中で長期的かつ安定した経営基盤の強化を図ることが必要である。
１ 人口が減少する中で料金収入を確保するため、徴収率を高めるとともに、料金体系の見直しを図る。
２ 維持管理経費を抑制するなど経費の削減を図る。</t>
    <rPh sb="1" eb="3">
      <t>ケイエイ</t>
    </rPh>
    <rPh sb="3" eb="5">
      <t>カンキョウ</t>
    </rPh>
    <rPh sb="6" eb="7">
      <t>キビ</t>
    </rPh>
    <rPh sb="10" eb="11">
      <t>マ</t>
    </rPh>
    <rPh sb="12" eb="13">
      <t>ナカ</t>
    </rPh>
    <rPh sb="14" eb="16">
      <t>チョウキ</t>
    </rPh>
    <rPh sb="16" eb="17">
      <t>テキ</t>
    </rPh>
    <rPh sb="19" eb="21">
      <t>アンテイ</t>
    </rPh>
    <rPh sb="23" eb="25">
      <t>ケイエイ</t>
    </rPh>
    <rPh sb="25" eb="27">
      <t>キバン</t>
    </rPh>
    <rPh sb="28" eb="30">
      <t>キョウカ</t>
    </rPh>
    <rPh sb="31" eb="32">
      <t>ハカ</t>
    </rPh>
    <rPh sb="36" eb="38">
      <t>ヒツヨウ</t>
    </rPh>
    <rPh sb="45" eb="47">
      <t>ジンコウ</t>
    </rPh>
    <rPh sb="48" eb="50">
      <t>ゲンショウ</t>
    </rPh>
    <rPh sb="52" eb="53">
      <t>ナカ</t>
    </rPh>
    <rPh sb="54" eb="56">
      <t>リョウキン</t>
    </rPh>
    <rPh sb="56" eb="58">
      <t>シュウニュウ</t>
    </rPh>
    <rPh sb="59" eb="61">
      <t>カクホ</t>
    </rPh>
    <rPh sb="66" eb="68">
      <t>チョウシュウ</t>
    </rPh>
    <rPh sb="68" eb="69">
      <t>リツ</t>
    </rPh>
    <rPh sb="70" eb="71">
      <t>タカ</t>
    </rPh>
    <rPh sb="78" eb="80">
      <t>リョウキン</t>
    </rPh>
    <rPh sb="80" eb="82">
      <t>タイケイ</t>
    </rPh>
    <rPh sb="83" eb="85">
      <t>ミナオ</t>
    </rPh>
    <rPh sb="87" eb="88">
      <t>ハカ</t>
    </rPh>
    <rPh sb="106" eb="108">
      <t>ケイヒ</t>
    </rPh>
    <rPh sb="109" eb="111">
      <t>サクゲン</t>
    </rPh>
    <rPh sb="112" eb="113">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</si>
</sst>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0.25</c:v>
                </c:pt>
                <c:pt idx="1">
                  <c:v>0.67</c:v>
                </c:pt>
                <c:pt idx="2">
                  <c:v>0.21</c:v>
                </c:pt>
                <c:pt idx="3">
                  <c:v>1.25</c:v>
                </c:pt>
                <c:pt idx="4" formatCode="#,##0.00;&quot;△&quot;#,##0.00">
                  <c:v>0</c:v>
                </c:pt>
              </c:numCache>
            </c:numRef>
          </c:val>
        </c:ser>
        <c:dLbls>
          <c:showLegendKey val="0"/>
          <c:showVal val="0"/>
          <c:showCatName val="0"/>
          <c:showSerName val="0"/>
          <c:showPercent val="0"/>
          <c:showBubbleSize val="0"/>
        </c:dLbls>
        <c:gapWidth val="150"/>
        <c:axId val="40937344"/>
        <c:axId val="4094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40937344"/>
        <c:axId val="40947712"/>
      </c:lineChart>
      <c:dateAx>
        <c:axId val="40937344"/>
        <c:scaling>
          <c:orientation val="minMax"/>
        </c:scaling>
        <c:delete val="1"/>
        <c:axPos val="b"/>
        <c:numFmt formatCode="ge" sourceLinked="1"/>
        <c:majorTickMark val="none"/>
        <c:minorTickMark val="none"/>
        <c:tickLblPos val="none"/>
        <c:crossAx val="40947712"/>
        <c:crosses val="autoZero"/>
        <c:auto val="1"/>
        <c:lblOffset val="100"/>
        <c:baseTimeUnit val="years"/>
      </c:dateAx>
      <c:valAx>
        <c:axId val="4094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3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59.59</c:v>
                </c:pt>
                <c:pt idx="1">
                  <c:v>57.13</c:v>
                </c:pt>
                <c:pt idx="2">
                  <c:v>55.55</c:v>
                </c:pt>
                <c:pt idx="3">
                  <c:v>52.83</c:v>
                </c:pt>
                <c:pt idx="4">
                  <c:v>52.53</c:v>
                </c:pt>
              </c:numCache>
            </c:numRef>
          </c:val>
        </c:ser>
        <c:dLbls>
          <c:showLegendKey val="0"/>
          <c:showVal val="0"/>
          <c:showCatName val="0"/>
          <c:showSerName val="0"/>
          <c:showPercent val="0"/>
          <c:showBubbleSize val="0"/>
        </c:dLbls>
        <c:gapWidth val="150"/>
        <c:axId val="53172480"/>
        <c:axId val="5318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53172480"/>
        <c:axId val="53182848"/>
      </c:lineChart>
      <c:dateAx>
        <c:axId val="53172480"/>
        <c:scaling>
          <c:orientation val="minMax"/>
        </c:scaling>
        <c:delete val="1"/>
        <c:axPos val="b"/>
        <c:numFmt formatCode="ge" sourceLinked="1"/>
        <c:majorTickMark val="none"/>
        <c:minorTickMark val="none"/>
        <c:tickLblPos val="none"/>
        <c:crossAx val="53182848"/>
        <c:crosses val="autoZero"/>
        <c:auto val="1"/>
        <c:lblOffset val="100"/>
        <c:baseTimeUnit val="years"/>
      </c:dateAx>
      <c:valAx>
        <c:axId val="5318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17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53225344"/>
        <c:axId val="5323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53225344"/>
        <c:axId val="53239808"/>
      </c:lineChart>
      <c:dateAx>
        <c:axId val="53225344"/>
        <c:scaling>
          <c:orientation val="minMax"/>
        </c:scaling>
        <c:delete val="1"/>
        <c:axPos val="b"/>
        <c:numFmt formatCode="ge" sourceLinked="1"/>
        <c:majorTickMark val="none"/>
        <c:minorTickMark val="none"/>
        <c:tickLblPos val="none"/>
        <c:crossAx val="53239808"/>
        <c:crosses val="autoZero"/>
        <c:auto val="1"/>
        <c:lblOffset val="100"/>
        <c:baseTimeUnit val="years"/>
      </c:dateAx>
      <c:valAx>
        <c:axId val="5323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2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105.3</c:v>
                </c:pt>
                <c:pt idx="1">
                  <c:v>92.21</c:v>
                </c:pt>
                <c:pt idx="2">
                  <c:v>90.67</c:v>
                </c:pt>
                <c:pt idx="3">
                  <c:v>89.3</c:v>
                </c:pt>
                <c:pt idx="4">
                  <c:v>87.24</c:v>
                </c:pt>
              </c:numCache>
            </c:numRef>
          </c:val>
        </c:ser>
        <c:dLbls>
          <c:showLegendKey val="0"/>
          <c:showVal val="0"/>
          <c:showCatName val="0"/>
          <c:showSerName val="0"/>
          <c:showPercent val="0"/>
          <c:showBubbleSize val="0"/>
        </c:dLbls>
        <c:gapWidth val="150"/>
        <c:axId val="52827648"/>
        <c:axId val="5282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52827648"/>
        <c:axId val="52829568"/>
      </c:lineChart>
      <c:dateAx>
        <c:axId val="52827648"/>
        <c:scaling>
          <c:orientation val="minMax"/>
        </c:scaling>
        <c:delete val="1"/>
        <c:axPos val="b"/>
        <c:numFmt formatCode="ge" sourceLinked="1"/>
        <c:majorTickMark val="none"/>
        <c:minorTickMark val="none"/>
        <c:tickLblPos val="none"/>
        <c:crossAx val="52829568"/>
        <c:crosses val="autoZero"/>
        <c:auto val="1"/>
        <c:lblOffset val="100"/>
        <c:baseTimeUnit val="years"/>
      </c:dateAx>
      <c:valAx>
        <c:axId val="5282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2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880512"/>
        <c:axId val="5288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880512"/>
        <c:axId val="52882432"/>
      </c:lineChart>
      <c:dateAx>
        <c:axId val="52880512"/>
        <c:scaling>
          <c:orientation val="minMax"/>
        </c:scaling>
        <c:delete val="1"/>
        <c:axPos val="b"/>
        <c:numFmt formatCode="ge" sourceLinked="1"/>
        <c:majorTickMark val="none"/>
        <c:minorTickMark val="none"/>
        <c:tickLblPos val="none"/>
        <c:crossAx val="52882432"/>
        <c:crosses val="autoZero"/>
        <c:auto val="1"/>
        <c:lblOffset val="100"/>
        <c:baseTimeUnit val="years"/>
      </c:dateAx>
      <c:valAx>
        <c:axId val="5288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88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200064"/>
        <c:axId val="3820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200064"/>
        <c:axId val="38201984"/>
      </c:lineChart>
      <c:dateAx>
        <c:axId val="38200064"/>
        <c:scaling>
          <c:orientation val="minMax"/>
        </c:scaling>
        <c:delete val="1"/>
        <c:axPos val="b"/>
        <c:numFmt formatCode="ge" sourceLinked="1"/>
        <c:majorTickMark val="none"/>
        <c:minorTickMark val="none"/>
        <c:tickLblPos val="none"/>
        <c:crossAx val="38201984"/>
        <c:crosses val="autoZero"/>
        <c:auto val="1"/>
        <c:lblOffset val="100"/>
        <c:baseTimeUnit val="years"/>
      </c:dateAx>
      <c:valAx>
        <c:axId val="3820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0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882560"/>
        <c:axId val="4088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882560"/>
        <c:axId val="40884480"/>
      </c:lineChart>
      <c:dateAx>
        <c:axId val="40882560"/>
        <c:scaling>
          <c:orientation val="minMax"/>
        </c:scaling>
        <c:delete val="1"/>
        <c:axPos val="b"/>
        <c:numFmt formatCode="ge" sourceLinked="1"/>
        <c:majorTickMark val="none"/>
        <c:minorTickMark val="none"/>
        <c:tickLblPos val="none"/>
        <c:crossAx val="40884480"/>
        <c:crosses val="autoZero"/>
        <c:auto val="1"/>
        <c:lblOffset val="100"/>
        <c:baseTimeUnit val="years"/>
      </c:dateAx>
      <c:valAx>
        <c:axId val="4088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8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3293056"/>
        <c:axId val="5329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3293056"/>
        <c:axId val="53294976"/>
      </c:lineChart>
      <c:dateAx>
        <c:axId val="53293056"/>
        <c:scaling>
          <c:orientation val="minMax"/>
        </c:scaling>
        <c:delete val="1"/>
        <c:axPos val="b"/>
        <c:numFmt formatCode="ge" sourceLinked="1"/>
        <c:majorTickMark val="none"/>
        <c:minorTickMark val="none"/>
        <c:tickLblPos val="none"/>
        <c:crossAx val="53294976"/>
        <c:crosses val="autoZero"/>
        <c:auto val="1"/>
        <c:lblOffset val="100"/>
        <c:baseTimeUnit val="years"/>
      </c:dateAx>
      <c:valAx>
        <c:axId val="5329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9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481.75</c:v>
                </c:pt>
                <c:pt idx="1">
                  <c:v>478.15</c:v>
                </c:pt>
                <c:pt idx="2">
                  <c:v>479.51</c:v>
                </c:pt>
                <c:pt idx="3">
                  <c:v>504.13</c:v>
                </c:pt>
                <c:pt idx="4">
                  <c:v>507.12</c:v>
                </c:pt>
              </c:numCache>
            </c:numRef>
          </c:val>
        </c:ser>
        <c:dLbls>
          <c:showLegendKey val="0"/>
          <c:showVal val="0"/>
          <c:showCatName val="0"/>
          <c:showSerName val="0"/>
          <c:showPercent val="0"/>
          <c:showBubbleSize val="0"/>
        </c:dLbls>
        <c:gapWidth val="150"/>
        <c:axId val="53337472"/>
        <c:axId val="5334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53337472"/>
        <c:axId val="53343744"/>
      </c:lineChart>
      <c:dateAx>
        <c:axId val="53337472"/>
        <c:scaling>
          <c:orientation val="minMax"/>
        </c:scaling>
        <c:delete val="1"/>
        <c:axPos val="b"/>
        <c:numFmt formatCode="ge" sourceLinked="1"/>
        <c:majorTickMark val="none"/>
        <c:minorTickMark val="none"/>
        <c:tickLblPos val="none"/>
        <c:crossAx val="53343744"/>
        <c:crosses val="autoZero"/>
        <c:auto val="1"/>
        <c:lblOffset val="100"/>
        <c:baseTimeUnit val="years"/>
      </c:dateAx>
      <c:valAx>
        <c:axId val="5334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33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104.19</c:v>
                </c:pt>
                <c:pt idx="1">
                  <c:v>91.24</c:v>
                </c:pt>
                <c:pt idx="2">
                  <c:v>90.65</c:v>
                </c:pt>
                <c:pt idx="3">
                  <c:v>89.27</c:v>
                </c:pt>
                <c:pt idx="4">
                  <c:v>86.36</c:v>
                </c:pt>
              </c:numCache>
            </c:numRef>
          </c:val>
        </c:ser>
        <c:dLbls>
          <c:showLegendKey val="0"/>
          <c:showVal val="0"/>
          <c:showCatName val="0"/>
          <c:showSerName val="0"/>
          <c:showPercent val="0"/>
          <c:showBubbleSize val="0"/>
        </c:dLbls>
        <c:gapWidth val="150"/>
        <c:axId val="52960256"/>
        <c:axId val="5298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52960256"/>
        <c:axId val="52982912"/>
      </c:lineChart>
      <c:dateAx>
        <c:axId val="52960256"/>
        <c:scaling>
          <c:orientation val="minMax"/>
        </c:scaling>
        <c:delete val="1"/>
        <c:axPos val="b"/>
        <c:numFmt formatCode="ge" sourceLinked="1"/>
        <c:majorTickMark val="none"/>
        <c:minorTickMark val="none"/>
        <c:tickLblPos val="none"/>
        <c:crossAx val="52982912"/>
        <c:crosses val="autoZero"/>
        <c:auto val="1"/>
        <c:lblOffset val="100"/>
        <c:baseTimeUnit val="years"/>
      </c:dateAx>
      <c:valAx>
        <c:axId val="5298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96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96.82</c:v>
                </c:pt>
                <c:pt idx="1">
                  <c:v>111.51</c:v>
                </c:pt>
                <c:pt idx="2">
                  <c:v>112.91</c:v>
                </c:pt>
                <c:pt idx="3">
                  <c:v>117.44</c:v>
                </c:pt>
                <c:pt idx="4">
                  <c:v>124.1</c:v>
                </c:pt>
              </c:numCache>
            </c:numRef>
          </c:val>
        </c:ser>
        <c:dLbls>
          <c:showLegendKey val="0"/>
          <c:showVal val="0"/>
          <c:showCatName val="0"/>
          <c:showSerName val="0"/>
          <c:showPercent val="0"/>
          <c:showBubbleSize val="0"/>
        </c:dLbls>
        <c:gapWidth val="150"/>
        <c:axId val="53013120"/>
        <c:axId val="5301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53013120"/>
        <c:axId val="53015296"/>
      </c:lineChart>
      <c:dateAx>
        <c:axId val="53013120"/>
        <c:scaling>
          <c:orientation val="minMax"/>
        </c:scaling>
        <c:delete val="1"/>
        <c:axPos val="b"/>
        <c:numFmt formatCode="ge" sourceLinked="1"/>
        <c:majorTickMark val="none"/>
        <c:minorTickMark val="none"/>
        <c:tickLblPos val="none"/>
        <c:crossAx val="53015296"/>
        <c:crosses val="autoZero"/>
        <c:auto val="1"/>
        <c:lblOffset val="100"/>
        <c:baseTimeUnit val="years"/>
      </c:dateAx>
      <c:valAx>
        <c:axId val="5301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01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三朝町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6816</v>
      </c>
      <c r="AJ8" s="55"/>
      <c r="AK8" s="55"/>
      <c r="AL8" s="55"/>
      <c r="AM8" s="55"/>
      <c r="AN8" s="55"/>
      <c r="AO8" s="55"/>
      <c r="AP8" s="56"/>
      <c r="AQ8" s="46">
        <f>データ!R6</f>
        <v>233.52</v>
      </c>
      <c r="AR8" s="46"/>
      <c r="AS8" s="46"/>
      <c r="AT8" s="46"/>
      <c r="AU8" s="46"/>
      <c r="AV8" s="46"/>
      <c r="AW8" s="46"/>
      <c r="AX8" s="46"/>
      <c r="AY8" s="46">
        <f>データ!S6</f>
        <v>29.19</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30.46</v>
      </c>
      <c r="S10" s="46"/>
      <c r="T10" s="46"/>
      <c r="U10" s="46"/>
      <c r="V10" s="46"/>
      <c r="W10" s="46"/>
      <c r="X10" s="46"/>
      <c r="Y10" s="46"/>
      <c r="Z10" s="80">
        <f>データ!P6</f>
        <v>1944</v>
      </c>
      <c r="AA10" s="80"/>
      <c r="AB10" s="80"/>
      <c r="AC10" s="80"/>
      <c r="AD10" s="80"/>
      <c r="AE10" s="80"/>
      <c r="AF10" s="80"/>
      <c r="AG10" s="80"/>
      <c r="AH10" s="2"/>
      <c r="AI10" s="80">
        <f>データ!T6</f>
        <v>2064</v>
      </c>
      <c r="AJ10" s="80"/>
      <c r="AK10" s="80"/>
      <c r="AL10" s="80"/>
      <c r="AM10" s="80"/>
      <c r="AN10" s="80"/>
      <c r="AO10" s="80"/>
      <c r="AP10" s="80"/>
      <c r="AQ10" s="46">
        <f>データ!U6</f>
        <v>191</v>
      </c>
      <c r="AR10" s="46"/>
      <c r="AS10" s="46"/>
      <c r="AT10" s="46"/>
      <c r="AU10" s="46"/>
      <c r="AV10" s="46"/>
      <c r="AW10" s="46"/>
      <c r="AX10" s="46"/>
      <c r="AY10" s="46">
        <f>データ!V6</f>
        <v>10.81</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313645</v>
      </c>
      <c r="D6" s="31">
        <f t="shared" si="3"/>
        <v>47</v>
      </c>
      <c r="E6" s="31">
        <f t="shared" si="3"/>
        <v>1</v>
      </c>
      <c r="F6" s="31">
        <f t="shared" si="3"/>
        <v>0</v>
      </c>
      <c r="G6" s="31">
        <f t="shared" si="3"/>
        <v>0</v>
      </c>
      <c r="H6" s="31" t="str">
        <f t="shared" si="3"/>
        <v>鳥取県　三朝町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30.46</v>
      </c>
      <c r="P6" s="32">
        <f t="shared" si="3"/>
        <v>1944</v>
      </c>
      <c r="Q6" s="32">
        <f t="shared" si="3"/>
        <v>6816</v>
      </c>
      <c r="R6" s="32">
        <f t="shared" si="3"/>
        <v>233.52</v>
      </c>
      <c r="S6" s="32">
        <f t="shared" si="3"/>
        <v>29.19</v>
      </c>
      <c r="T6" s="32">
        <f t="shared" si="3"/>
        <v>2064</v>
      </c>
      <c r="U6" s="32">
        <f t="shared" si="3"/>
        <v>191</v>
      </c>
      <c r="V6" s="32">
        <f t="shared" si="3"/>
        <v>10.81</v>
      </c>
      <c r="W6" s="33">
        <f>IF(W7="",NA(),W7)</f>
        <v>105.3</v>
      </c>
      <c r="X6" s="33">
        <f t="shared" ref="X6:AF6" si="4">IF(X7="",NA(),X7)</f>
        <v>92.21</v>
      </c>
      <c r="Y6" s="33">
        <f t="shared" si="4"/>
        <v>90.67</v>
      </c>
      <c r="Z6" s="33">
        <f t="shared" si="4"/>
        <v>89.3</v>
      </c>
      <c r="AA6" s="33">
        <f t="shared" si="4"/>
        <v>87.24</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481.75</v>
      </c>
      <c r="BE6" s="33">
        <f t="shared" ref="BE6:BM6" si="7">IF(BE7="",NA(),BE7)</f>
        <v>478.15</v>
      </c>
      <c r="BF6" s="33">
        <f t="shared" si="7"/>
        <v>479.51</v>
      </c>
      <c r="BG6" s="33">
        <f t="shared" si="7"/>
        <v>504.13</v>
      </c>
      <c r="BH6" s="33">
        <f t="shared" si="7"/>
        <v>507.12</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104.19</v>
      </c>
      <c r="BP6" s="33">
        <f t="shared" ref="BP6:BX6" si="8">IF(BP7="",NA(),BP7)</f>
        <v>91.24</v>
      </c>
      <c r="BQ6" s="33">
        <f t="shared" si="8"/>
        <v>90.65</v>
      </c>
      <c r="BR6" s="33">
        <f t="shared" si="8"/>
        <v>89.27</v>
      </c>
      <c r="BS6" s="33">
        <f t="shared" si="8"/>
        <v>86.36</v>
      </c>
      <c r="BT6" s="33">
        <f t="shared" si="8"/>
        <v>56.46</v>
      </c>
      <c r="BU6" s="33">
        <f t="shared" si="8"/>
        <v>19.77</v>
      </c>
      <c r="BV6" s="33">
        <f t="shared" si="8"/>
        <v>34.25</v>
      </c>
      <c r="BW6" s="33">
        <f t="shared" si="8"/>
        <v>46.48</v>
      </c>
      <c r="BX6" s="33">
        <f t="shared" si="8"/>
        <v>40.6</v>
      </c>
      <c r="BY6" s="32" t="str">
        <f>IF(BY7="","",IF(BY7="-","【-】","【"&amp;SUBSTITUTE(TEXT(BY7,"#,##0.00"),"-","△")&amp;"】"))</f>
        <v>【33.35】</v>
      </c>
      <c r="BZ6" s="33">
        <f>IF(BZ7="",NA(),BZ7)</f>
        <v>96.82</v>
      </c>
      <c r="CA6" s="33">
        <f t="shared" ref="CA6:CI6" si="9">IF(CA7="",NA(),CA7)</f>
        <v>111.51</v>
      </c>
      <c r="CB6" s="33">
        <f t="shared" si="9"/>
        <v>112.91</v>
      </c>
      <c r="CC6" s="33">
        <f t="shared" si="9"/>
        <v>117.44</v>
      </c>
      <c r="CD6" s="33">
        <f t="shared" si="9"/>
        <v>124.1</v>
      </c>
      <c r="CE6" s="33">
        <f t="shared" si="9"/>
        <v>306.49</v>
      </c>
      <c r="CF6" s="33">
        <f t="shared" si="9"/>
        <v>878.73</v>
      </c>
      <c r="CG6" s="33">
        <f t="shared" si="9"/>
        <v>501.18</v>
      </c>
      <c r="CH6" s="33">
        <f t="shared" si="9"/>
        <v>376.61</v>
      </c>
      <c r="CI6" s="33">
        <f t="shared" si="9"/>
        <v>440.03</v>
      </c>
      <c r="CJ6" s="32" t="str">
        <f>IF(CJ7="","",IF(CJ7="-","【-】","【"&amp;SUBSTITUTE(TEXT(CJ7,"#,##0.00"),"-","△")&amp;"】"))</f>
        <v>【524.69】</v>
      </c>
      <c r="CK6" s="33">
        <f>IF(CK7="",NA(),CK7)</f>
        <v>59.59</v>
      </c>
      <c r="CL6" s="33">
        <f t="shared" ref="CL6:CT6" si="10">IF(CL7="",NA(),CL7)</f>
        <v>57.13</v>
      </c>
      <c r="CM6" s="33">
        <f t="shared" si="10"/>
        <v>55.55</v>
      </c>
      <c r="CN6" s="33">
        <f t="shared" si="10"/>
        <v>52.83</v>
      </c>
      <c r="CO6" s="33">
        <f t="shared" si="10"/>
        <v>52.53</v>
      </c>
      <c r="CP6" s="33">
        <f t="shared" si="10"/>
        <v>58.25</v>
      </c>
      <c r="CQ6" s="33">
        <f t="shared" si="10"/>
        <v>57.17</v>
      </c>
      <c r="CR6" s="33">
        <f t="shared" si="10"/>
        <v>57.55</v>
      </c>
      <c r="CS6" s="33">
        <f t="shared" si="10"/>
        <v>57.43</v>
      </c>
      <c r="CT6" s="33">
        <f t="shared" si="10"/>
        <v>57.29</v>
      </c>
      <c r="CU6" s="32" t="str">
        <f>IF(CU7="","",IF(CU7="-","【-】","【"&amp;SUBSTITUTE(TEXT(CU7,"#,##0.00"),"-","△")&amp;"】"))</f>
        <v>【57.58】</v>
      </c>
      <c r="CV6" s="33">
        <f>IF(CV7="",NA(),CV7)</f>
        <v>100</v>
      </c>
      <c r="CW6" s="33">
        <f t="shared" ref="CW6:DE6" si="11">IF(CW7="",NA(),CW7)</f>
        <v>100</v>
      </c>
      <c r="CX6" s="33">
        <f t="shared" si="11"/>
        <v>100</v>
      </c>
      <c r="CY6" s="33">
        <f t="shared" si="11"/>
        <v>100</v>
      </c>
      <c r="CZ6" s="33">
        <f t="shared" si="11"/>
        <v>100</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0.25</v>
      </c>
      <c r="ED6" s="33">
        <f t="shared" ref="ED6:EL6" si="14">IF(ED7="",NA(),ED7)</f>
        <v>0.67</v>
      </c>
      <c r="EE6" s="33">
        <f t="shared" si="14"/>
        <v>0.21</v>
      </c>
      <c r="EF6" s="33">
        <f t="shared" si="14"/>
        <v>1.25</v>
      </c>
      <c r="EG6" s="32">
        <f t="shared" si="14"/>
        <v>0</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313645</v>
      </c>
      <c r="D7" s="35">
        <v>47</v>
      </c>
      <c r="E7" s="35">
        <v>1</v>
      </c>
      <c r="F7" s="35">
        <v>0</v>
      </c>
      <c r="G7" s="35">
        <v>0</v>
      </c>
      <c r="H7" s="35" t="s">
        <v>93</v>
      </c>
      <c r="I7" s="35" t="s">
        <v>94</v>
      </c>
      <c r="J7" s="35" t="s">
        <v>95</v>
      </c>
      <c r="K7" s="35" t="s">
        <v>96</v>
      </c>
      <c r="L7" s="35" t="s">
        <v>97</v>
      </c>
      <c r="M7" s="36" t="s">
        <v>98</v>
      </c>
      <c r="N7" s="36" t="s">
        <v>99</v>
      </c>
      <c r="O7" s="36">
        <v>30.46</v>
      </c>
      <c r="P7" s="36">
        <v>1944</v>
      </c>
      <c r="Q7" s="36">
        <v>6816</v>
      </c>
      <c r="R7" s="36">
        <v>233.52</v>
      </c>
      <c r="S7" s="36">
        <v>29.19</v>
      </c>
      <c r="T7" s="36">
        <v>2064</v>
      </c>
      <c r="U7" s="36">
        <v>191</v>
      </c>
      <c r="V7" s="36">
        <v>10.81</v>
      </c>
      <c r="W7" s="36">
        <v>105.3</v>
      </c>
      <c r="X7" s="36">
        <v>92.21</v>
      </c>
      <c r="Y7" s="36">
        <v>90.67</v>
      </c>
      <c r="Z7" s="36">
        <v>89.3</v>
      </c>
      <c r="AA7" s="36">
        <v>87.24</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481.75</v>
      </c>
      <c r="BE7" s="36">
        <v>478.15</v>
      </c>
      <c r="BF7" s="36">
        <v>479.51</v>
      </c>
      <c r="BG7" s="36">
        <v>504.13</v>
      </c>
      <c r="BH7" s="36">
        <v>507.12</v>
      </c>
      <c r="BI7" s="36">
        <v>1124.6400000000001</v>
      </c>
      <c r="BJ7" s="36">
        <v>1108.26</v>
      </c>
      <c r="BK7" s="36">
        <v>1113.76</v>
      </c>
      <c r="BL7" s="36">
        <v>1125.69</v>
      </c>
      <c r="BM7" s="36">
        <v>1134.67</v>
      </c>
      <c r="BN7" s="36">
        <v>1242.9000000000001</v>
      </c>
      <c r="BO7" s="36">
        <v>104.19</v>
      </c>
      <c r="BP7" s="36">
        <v>91.24</v>
      </c>
      <c r="BQ7" s="36">
        <v>90.65</v>
      </c>
      <c r="BR7" s="36">
        <v>89.27</v>
      </c>
      <c r="BS7" s="36">
        <v>86.36</v>
      </c>
      <c r="BT7" s="36">
        <v>56.46</v>
      </c>
      <c r="BU7" s="36">
        <v>19.77</v>
      </c>
      <c r="BV7" s="36">
        <v>34.25</v>
      </c>
      <c r="BW7" s="36">
        <v>46.48</v>
      </c>
      <c r="BX7" s="36">
        <v>40.6</v>
      </c>
      <c r="BY7" s="36">
        <v>33.35</v>
      </c>
      <c r="BZ7" s="36">
        <v>96.82</v>
      </c>
      <c r="CA7" s="36">
        <v>111.51</v>
      </c>
      <c r="CB7" s="36">
        <v>112.91</v>
      </c>
      <c r="CC7" s="36">
        <v>117.44</v>
      </c>
      <c r="CD7" s="36">
        <v>124.1</v>
      </c>
      <c r="CE7" s="36">
        <v>306.49</v>
      </c>
      <c r="CF7" s="36">
        <v>878.73</v>
      </c>
      <c r="CG7" s="36">
        <v>501.18</v>
      </c>
      <c r="CH7" s="36">
        <v>376.61</v>
      </c>
      <c r="CI7" s="36">
        <v>440.03</v>
      </c>
      <c r="CJ7" s="36">
        <v>524.69000000000005</v>
      </c>
      <c r="CK7" s="36">
        <v>59.59</v>
      </c>
      <c r="CL7" s="36">
        <v>57.13</v>
      </c>
      <c r="CM7" s="36">
        <v>55.55</v>
      </c>
      <c r="CN7" s="36">
        <v>52.83</v>
      </c>
      <c r="CO7" s="36">
        <v>52.53</v>
      </c>
      <c r="CP7" s="36">
        <v>58.25</v>
      </c>
      <c r="CQ7" s="36">
        <v>57.17</v>
      </c>
      <c r="CR7" s="36">
        <v>57.55</v>
      </c>
      <c r="CS7" s="36">
        <v>57.43</v>
      </c>
      <c r="CT7" s="36">
        <v>57.29</v>
      </c>
      <c r="CU7" s="36">
        <v>57.58</v>
      </c>
      <c r="CV7" s="36">
        <v>100</v>
      </c>
      <c r="CW7" s="36">
        <v>100</v>
      </c>
      <c r="CX7" s="36">
        <v>100</v>
      </c>
      <c r="CY7" s="36">
        <v>100</v>
      </c>
      <c r="CZ7" s="36">
        <v>100</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0.25</v>
      </c>
      <c r="ED7" s="36">
        <v>0.67</v>
      </c>
      <c r="EE7" s="36">
        <v>0.21</v>
      </c>
      <c r="EF7" s="36">
        <v>1.25</v>
      </c>
      <c r="EG7" s="36">
        <v>0</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urushibara-ryouji</cp:lastModifiedBy>
  <cp:lastPrinted>2017-02-22T03:36:15Z</cp:lastPrinted>
  <dcterms:created xsi:type="dcterms:W3CDTF">2016-12-02T02:20:26Z</dcterms:created>
  <dcterms:modified xsi:type="dcterms:W3CDTF">2017-02-22T03:36:17Z</dcterms:modified>
</cp:coreProperties>
</file>