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6420" yWindow="54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<sst xmlns="http://schemas.openxmlformats.org/spreadsheetml/2006/main" count="220" uniqueCount="109">
  <si>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</si>
  <si>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</si>
  <si>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</si>
  <si>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</si>
  <si>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</si>
  <si>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</si>
  <si>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</si>
  <si>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</si>
  <si>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</si>
  <si>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</si>
  <si>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</si>
  <si>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</si>
  <si>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</si>
  <si>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</si>
  <si>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</si>
  <si>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</si>
  <si>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</si>
  <si>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</si>
  <si>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</si>
  <si>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</si>
  <si>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</si>
  <si>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</si>
  <si>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</si>
  <si>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</si>
  <si>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</si>
  <si>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</si>
  <si>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</si>
  <si>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</si>
  <si>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</si>
  <si>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</si>
  <si>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</si>
  <si>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</si>
  <si>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</si>
  <si>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</si>
  <si>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</si>
  <si>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</si>
  <si>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</si>
  <si>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</si>
  <si>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</si>
  <si>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</si>
  <si>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</si>
  <si>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</si>
  <si>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</si>
  <si>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</si>
  <si>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</si>
  <si>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</si>
  <si>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</si>
  <si>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</si>
  <si>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</si>
  <si>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</si>
  <si>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</si>
  <si>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</si>
  <si>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</si>
  <si>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</si>
  <si>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</si>
  <si>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</si>
  <si>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</si>
  <si>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</si>
  <si>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</si>
  <si>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</si>
  <si>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</si>
  <si>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</si>
  <si>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</si>
  <si>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</si>
  <si>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</si>
  <si>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</si>
  <si>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</si>
  <si>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</si>
  <si>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</si>
  <si>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</si>
  <si>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</si>
  <si>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</si>
  <si>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</si>
  <si>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</si>
  <si>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</si>
  <si>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</si>
  <si>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</si>
  <si>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</si>
  <si>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</si>
  <si>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</si>
  <si>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</si>
  <si>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</si>
  <si>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</si>
  <si>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</si>
  <si>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</si>
  <si>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</si>
  <si>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</si>
  <si>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</si>
  <si>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</si>
  <si>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</si>
  <si>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</si>
  <si>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</si>
  <si>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</si>
  <si>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</si>
  <si>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</si>
  <si>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鳥取県　北栄町</t>
  </si>
  <si>
    <t>法非適用</t>
  </si>
  <si>
    <t>下水道事業</t>
  </si>
  <si>
    <t>特定環境保全公共下水道</t>
  </si>
  <si>
    <t>D2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</si>
  <si>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</si>
  <si>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</si>
  <si>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</si>
  <si>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</si>
  <si>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</si>
  <si>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</si>
  <si>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北栄町の特定環境公共下水道事業は、類型団体と比較すると、経費回収率など「経営の効率性」に関する経営指標は平均値を大きく下回っている一方で、「⑦施設利用率」、「⑧水洗化率」といった指標が高く、「財政状態の健全性」に関する経営指標のうち「④企業債残高対事業規模比率」が平均値よりかなり高いことがわかります。
　これらの要因は、早期整備（管渠整備：平成25年度完了）を進めてきたことが原因と考えられます。なお、早期整備による多大な投資には、多大な地方債の借入れを伴います。経営改善のためには、今後も引き続き、使用料改定や水洗化人口の増加により「経営の効率性」の向上を目指すとともに、将来世代の地方債償還金の負担の増大を考慮に入れながら、計画的に適切な維持管理（長寿命化）を行なっていく必要があります。
</t>
    <rPh sb="0" eb="1">
      <t>キタ</t>
    </rPh>
    <rPh sb="1" eb="2">
      <t>エイ</t>
    </rPh>
    <rPh sb="2" eb="3">
      <t>チョウ</t>
    </rPh>
    <rPh sb="4" eb="6">
      <t>トクテイ</t>
    </rPh>
    <rPh sb="6" eb="8">
      <t>カンキョウ</t>
    </rPh>
    <rPh sb="56" eb="57">
      <t>オオ</t>
    </rPh>
    <rPh sb="59" eb="60">
      <t>シタ</t>
    </rPh>
    <rPh sb="71" eb="73">
      <t>シセツ</t>
    </rPh>
    <rPh sb="73" eb="76">
      <t>リヨウリツ</t>
    </rPh>
    <rPh sb="80" eb="83">
      <t>スイセンカ</t>
    </rPh>
    <rPh sb="83" eb="84">
      <t>リツ</t>
    </rPh>
    <rPh sb="92" eb="93">
      <t>タカ</t>
    </rPh>
    <rPh sb="118" eb="120">
      <t>キギョウ</t>
    </rPh>
    <rPh sb="120" eb="121">
      <t>サイ</t>
    </rPh>
    <rPh sb="121" eb="123">
      <t>ザンダカ</t>
    </rPh>
    <rPh sb="123" eb="124">
      <t>タイ</t>
    </rPh>
    <rPh sb="124" eb="126">
      <t>ジギョウ</t>
    </rPh>
    <rPh sb="126" eb="128">
      <t>キボ</t>
    </rPh>
    <rPh sb="128" eb="130">
      <t>ヒリツ</t>
    </rPh>
    <rPh sb="140" eb="141">
      <t>タカ</t>
    </rPh>
    <rPh sb="161" eb="163">
      <t>ソウキ</t>
    </rPh>
    <rPh sb="163" eb="165">
      <t>セイビ</t>
    </rPh>
    <rPh sb="171" eb="173">
      <t>ヘイセイ</t>
    </rPh>
    <rPh sb="175" eb="176">
      <t>ネン</t>
    </rPh>
    <rPh sb="176" eb="177">
      <t>ド</t>
    </rPh>
    <rPh sb="177" eb="179">
      <t>カンリョウ</t>
    </rPh>
    <rPh sb="181" eb="182">
      <t>スス</t>
    </rPh>
    <rPh sb="189" eb="191">
      <t>ゲンイン</t>
    </rPh>
    <rPh sb="192" eb="193">
      <t>カンガ</t>
    </rPh>
    <rPh sb="202" eb="204">
      <t>ソウキ</t>
    </rPh>
    <rPh sb="204" eb="206">
      <t>セイビ</t>
    </rPh>
    <rPh sb="251" eb="254">
      <t>シヨウリョウ</t>
    </rPh>
    <rPh sb="254" eb="256">
      <t>カイテイ</t>
    </rPh>
    <rPh sb="319" eb="321">
      <t>テキセツ</t>
    </rPh>
    <rPh sb="322" eb="324">
      <t>イジ</t>
    </rPh>
    <rPh sb="324" eb="326">
      <t>カンリ</t>
    </rPh>
    <rPh sb="327" eb="328">
      <t>チョウ</t>
    </rPh>
    <rPh sb="328" eb="331">
      <t>ジュミョウカ</t>
    </rPh>
    <phoneticPr fontId="4"/>
  </si>
  <si>
    <t>北栄町では昭和60年度から公共下水道事業を展開してきました。古くに整備された管渠で約30年、下水道終末処理施設で約20年を経過しております。しかしながら、耐用年数から見た場合は管渠50年、処理場40年であることから、現在老朽化している状況ではないと判断できます。しかしながら、近年、他自治体において、施設の老朽化が原因となる事故が多数発生しています。このため、今後は事故の「発生対応型」から「予防対応型」の施設の更新、もしくは長寿命化対策に取り組んでいく必要があります。</t>
    <rPh sb="0" eb="1">
      <t>キタ</t>
    </rPh>
    <rPh sb="1" eb="2">
      <t>エイ</t>
    </rPh>
    <rPh sb="2" eb="3">
      <t>チョウ</t>
    </rPh>
    <rPh sb="38" eb="40">
      <t>カンキョ</t>
    </rPh>
    <rPh sb="41" eb="42">
      <t>ヤク</t>
    </rPh>
    <rPh sb="44" eb="45">
      <t>ネン</t>
    </rPh>
    <rPh sb="46" eb="48">
      <t>ゲスイ</t>
    </rPh>
    <rPh sb="48" eb="49">
      <t>ドウ</t>
    </rPh>
    <rPh sb="49" eb="51">
      <t>シュウマツ</t>
    </rPh>
    <rPh sb="51" eb="53">
      <t>ショリ</t>
    </rPh>
    <rPh sb="53" eb="55">
      <t>シセツ</t>
    </rPh>
    <rPh sb="56" eb="57">
      <t>ヤク</t>
    </rPh>
    <rPh sb="59" eb="60">
      <t>ネン</t>
    </rPh>
    <rPh sb="61" eb="63">
      <t>ケイカ</t>
    </rPh>
    <rPh sb="77" eb="79">
      <t>タイヨウ</t>
    </rPh>
    <rPh sb="79" eb="80">
      <t>ネン</t>
    </rPh>
    <rPh sb="80" eb="81">
      <t>スウ</t>
    </rPh>
    <rPh sb="83" eb="84">
      <t>ミ</t>
    </rPh>
    <rPh sb="85" eb="87">
      <t>バアイ</t>
    </rPh>
    <rPh sb="88" eb="90">
      <t>カンキョ</t>
    </rPh>
    <rPh sb="92" eb="93">
      <t>ネン</t>
    </rPh>
    <rPh sb="94" eb="97">
      <t>ショリジョウ</t>
    </rPh>
    <rPh sb="99" eb="100">
      <t>ネン</t>
    </rPh>
    <rPh sb="108" eb="110">
      <t>ゲンザイ</t>
    </rPh>
    <rPh sb="110" eb="113">
      <t>ロウキュウカ</t>
    </rPh>
    <rPh sb="117" eb="119">
      <t>ジョウキョウ</t>
    </rPh>
    <rPh sb="124" eb="126">
      <t>ハンダン</t>
    </rPh>
    <rPh sb="141" eb="142">
      <t>タ</t>
    </rPh>
    <rPh sb="142" eb="145">
      <t>ジチタイ</t>
    </rPh>
    <rPh sb="183" eb="185">
      <t>ジコ</t>
    </rPh>
    <rPh sb="187" eb="189">
      <t>ハッセイ</t>
    </rPh>
    <rPh sb="189" eb="191">
      <t>タイオウ</t>
    </rPh>
    <rPh sb="191" eb="192">
      <t>ガタ</t>
    </rPh>
    <rPh sb="196" eb="198">
      <t>ヨボウ</t>
    </rPh>
    <rPh sb="198" eb="200">
      <t>タイオウ</t>
    </rPh>
    <phoneticPr fontId="4"/>
  </si>
  <si>
    <t>北栄町では人口の96％以上を特定環境公共下水道事業により水洗化整備しています。早期整備完了に伴う莫大な起債残高を解消しなければ、経営の健全性は達成できません。そのためには、長期的な運営経費削減を想定する必要があります。現在、終末処理場を流域と単独の2ヵ所で運営しています。人口規模も小さく、水洗化率も高止まりしていく現状を考慮しますと、処理場の統廃合は必須です。地方の下水道事業における経営改善の特効薬はありません。なるべく無駄な経費を削減し、持続可能な事業運営を目指したいと考え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</si>
</sst>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501376"/>
        <c:axId val="78503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0.11</c:v>
                </c:pt>
                <c:pt idx="2">
                  <c:v>0.05</c:v>
                </c:pt>
                <c:pt idx="3">
                  <c:v>0.04</c:v>
                </c:pt>
                <c:pt idx="4">
                  <c:v>7.0000000000000007E-2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01376"/>
        <c:axId val="78503296"/>
      </c:lineChart>
      <c:dateAx>
        <c:axId val="78501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503296"/>
        <c:crosses val="autoZero"/>
        <c:auto val="1"/>
        <c:lblOffset val="100"/>
        <c:baseTimeUnit val="years"/>
      </c:dateAx>
      <c:valAx>
        <c:axId val="78503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501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38.46</c:v>
                </c:pt>
                <c:pt idx="1">
                  <c:v>124.26</c:v>
                </c:pt>
                <c:pt idx="2">
                  <c:v>118.93</c:v>
                </c:pt>
                <c:pt idx="3">
                  <c:v>114.16</c:v>
                </c:pt>
                <c:pt idx="4">
                  <c:v>119.57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544576"/>
        <c:axId val="89559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41.59</c:v>
                </c:pt>
                <c:pt idx="1">
                  <c:v>42.31</c:v>
                </c:pt>
                <c:pt idx="2">
                  <c:v>43.65</c:v>
                </c:pt>
                <c:pt idx="3">
                  <c:v>43.58</c:v>
                </c:pt>
                <c:pt idx="4">
                  <c:v>41.35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4576"/>
        <c:axId val="89559040"/>
      </c:lineChart>
      <c:dateAx>
        <c:axId val="89544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559040"/>
        <c:crosses val="autoZero"/>
        <c:auto val="1"/>
        <c:lblOffset val="100"/>
        <c:baseTimeUnit val="years"/>
      </c:dateAx>
      <c:valAx>
        <c:axId val="89559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544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79.849999999999994</c:v>
                </c:pt>
                <c:pt idx="1">
                  <c:v>81.44</c:v>
                </c:pt>
                <c:pt idx="2">
                  <c:v>84.92</c:v>
                </c:pt>
                <c:pt idx="3">
                  <c:v>86.03</c:v>
                </c:pt>
                <c:pt idx="4">
                  <c:v>87.01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589248"/>
        <c:axId val="89591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80.47</c:v>
                </c:pt>
                <c:pt idx="1">
                  <c:v>81.3</c:v>
                </c:pt>
                <c:pt idx="2">
                  <c:v>82.2</c:v>
                </c:pt>
                <c:pt idx="3">
                  <c:v>82.35</c:v>
                </c:pt>
                <c:pt idx="4">
                  <c:v>82.9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89248"/>
        <c:axId val="89591168"/>
      </c:lineChart>
      <c:dateAx>
        <c:axId val="89589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591168"/>
        <c:crosses val="autoZero"/>
        <c:auto val="1"/>
        <c:lblOffset val="100"/>
        <c:baseTimeUnit val="years"/>
      </c:dateAx>
      <c:valAx>
        <c:axId val="89591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589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48.88</c:v>
                </c:pt>
                <c:pt idx="1">
                  <c:v>51.5</c:v>
                </c:pt>
                <c:pt idx="2">
                  <c:v>48.13</c:v>
                </c:pt>
                <c:pt idx="3">
                  <c:v>48.43</c:v>
                </c:pt>
                <c:pt idx="4">
                  <c:v>45.64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550144"/>
        <c:axId val="78552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50144"/>
        <c:axId val="78552064"/>
      </c:lineChart>
      <c:dateAx>
        <c:axId val="78550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552064"/>
        <c:crosses val="autoZero"/>
        <c:auto val="1"/>
        <c:lblOffset val="100"/>
        <c:baseTimeUnit val="years"/>
      </c:dateAx>
      <c:valAx>
        <c:axId val="78552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550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639296"/>
        <c:axId val="79641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39296"/>
        <c:axId val="79641216"/>
      </c:lineChart>
      <c:dateAx>
        <c:axId val="79639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641216"/>
        <c:crosses val="autoZero"/>
        <c:auto val="1"/>
        <c:lblOffset val="100"/>
        <c:baseTimeUnit val="years"/>
      </c:dateAx>
      <c:valAx>
        <c:axId val="79641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639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325952"/>
        <c:axId val="89327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25952"/>
        <c:axId val="89327872"/>
      </c:lineChart>
      <c:dateAx>
        <c:axId val="89325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327872"/>
        <c:crosses val="autoZero"/>
        <c:auto val="1"/>
        <c:lblOffset val="100"/>
        <c:baseTimeUnit val="years"/>
      </c:dateAx>
      <c:valAx>
        <c:axId val="89327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325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362816"/>
        <c:axId val="89364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2816"/>
        <c:axId val="89364736"/>
      </c:lineChart>
      <c:dateAx>
        <c:axId val="89362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364736"/>
        <c:crosses val="autoZero"/>
        <c:auto val="1"/>
        <c:lblOffset val="100"/>
        <c:baseTimeUnit val="years"/>
      </c:dateAx>
      <c:valAx>
        <c:axId val="89364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362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662976"/>
        <c:axId val="89664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2976"/>
        <c:axId val="89664896"/>
      </c:lineChart>
      <c:dateAx>
        <c:axId val="89662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664896"/>
        <c:crosses val="autoZero"/>
        <c:auto val="1"/>
        <c:lblOffset val="100"/>
        <c:baseTimeUnit val="years"/>
      </c:dateAx>
      <c:valAx>
        <c:axId val="89664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662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4459.09</c:v>
                </c:pt>
                <c:pt idx="1">
                  <c:v>5145.13</c:v>
                </c:pt>
                <c:pt idx="2">
                  <c:v>4175.6499999999996</c:v>
                </c:pt>
                <c:pt idx="3">
                  <c:v>3750.43</c:v>
                </c:pt>
                <c:pt idx="4">
                  <c:v>3547.23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685376"/>
        <c:axId val="89703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1764.87</c:v>
                </c:pt>
                <c:pt idx="1">
                  <c:v>1622.51</c:v>
                </c:pt>
                <c:pt idx="2">
                  <c:v>1569.13</c:v>
                </c:pt>
                <c:pt idx="3">
                  <c:v>1436</c:v>
                </c:pt>
                <c:pt idx="4">
                  <c:v>1434.89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85376"/>
        <c:axId val="89703936"/>
      </c:lineChart>
      <c:dateAx>
        <c:axId val="89685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703936"/>
        <c:crosses val="autoZero"/>
        <c:auto val="1"/>
        <c:lblOffset val="100"/>
        <c:baseTimeUnit val="years"/>
      </c:dateAx>
      <c:valAx>
        <c:axId val="89703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685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27.8</c:v>
                </c:pt>
                <c:pt idx="1">
                  <c:v>28.56</c:v>
                </c:pt>
                <c:pt idx="2">
                  <c:v>26.86</c:v>
                </c:pt>
                <c:pt idx="3">
                  <c:v>33.44</c:v>
                </c:pt>
                <c:pt idx="4">
                  <c:v>28.02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414656"/>
        <c:axId val="89416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60.75</c:v>
                </c:pt>
                <c:pt idx="1">
                  <c:v>62.83</c:v>
                </c:pt>
                <c:pt idx="2">
                  <c:v>64.63</c:v>
                </c:pt>
                <c:pt idx="3">
                  <c:v>66.56</c:v>
                </c:pt>
                <c:pt idx="4">
                  <c:v>66.22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14656"/>
        <c:axId val="89416832"/>
      </c:lineChart>
      <c:dateAx>
        <c:axId val="89414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416832"/>
        <c:crosses val="autoZero"/>
        <c:auto val="1"/>
        <c:lblOffset val="100"/>
        <c:baseTimeUnit val="years"/>
      </c:dateAx>
      <c:valAx>
        <c:axId val="89416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414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618.96</c:v>
                </c:pt>
                <c:pt idx="1">
                  <c:v>598.48</c:v>
                </c:pt>
                <c:pt idx="2">
                  <c:v>637.21</c:v>
                </c:pt>
                <c:pt idx="3">
                  <c:v>585.62</c:v>
                </c:pt>
                <c:pt idx="4">
                  <c:v>705.52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446656"/>
        <c:axId val="89448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256</c:v>
                </c:pt>
                <c:pt idx="1">
                  <c:v>250.43</c:v>
                </c:pt>
                <c:pt idx="2">
                  <c:v>245.75</c:v>
                </c:pt>
                <c:pt idx="3">
                  <c:v>244.29</c:v>
                </c:pt>
                <c:pt idx="4">
                  <c:v>246.72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46656"/>
        <c:axId val="89448832"/>
      </c:lineChart>
      <c:dateAx>
        <c:axId val="89446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448832"/>
        <c:crosses val="autoZero"/>
        <c:auto val="1"/>
        <c:lblOffset val="100"/>
        <c:baseTimeUnit val="years"/>
      </c:dateAx>
      <c:valAx>
        <c:axId val="89448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446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【1,457.06】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【250.25】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N4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鳥取県　北栄町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特定環境保全公共下水道</v>
      </c>
      <c r="Q8" s="70"/>
      <c r="R8" s="70"/>
      <c r="S8" s="70"/>
      <c r="T8" s="70"/>
      <c r="U8" s="70"/>
      <c r="V8" s="70"/>
      <c r="W8" s="70" t="str">
        <f>データ!L6</f>
        <v>D2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15533</v>
      </c>
      <c r="AM8" s="64"/>
      <c r="AN8" s="64"/>
      <c r="AO8" s="64"/>
      <c r="AP8" s="64"/>
      <c r="AQ8" s="64"/>
      <c r="AR8" s="64"/>
      <c r="AS8" s="64"/>
      <c r="AT8" s="63">
        <f>データ!S6</f>
        <v>56.94</v>
      </c>
      <c r="AU8" s="63"/>
      <c r="AV8" s="63"/>
      <c r="AW8" s="63"/>
      <c r="AX8" s="63"/>
      <c r="AY8" s="63"/>
      <c r="AZ8" s="63"/>
      <c r="BA8" s="63"/>
      <c r="BB8" s="63">
        <f>データ!T6</f>
        <v>272.8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>
        <f>データ!M6</f>
        <v>2.8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96.71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3142</v>
      </c>
      <c r="AE10" s="64"/>
      <c r="AF10" s="64"/>
      <c r="AG10" s="64"/>
      <c r="AH10" s="64"/>
      <c r="AI10" s="64"/>
      <c r="AJ10" s="64"/>
      <c r="AK10" s="2"/>
      <c r="AL10" s="64">
        <f>データ!U6</f>
        <v>14976</v>
      </c>
      <c r="AM10" s="64"/>
      <c r="AN10" s="64"/>
      <c r="AO10" s="64"/>
      <c r="AP10" s="64"/>
      <c r="AQ10" s="64"/>
      <c r="AR10" s="64"/>
      <c r="AS10" s="64"/>
      <c r="AT10" s="63">
        <f>データ!V6</f>
        <v>5.2</v>
      </c>
      <c r="AU10" s="63"/>
      <c r="AV10" s="63"/>
      <c r="AW10" s="63"/>
      <c r="AX10" s="63"/>
      <c r="AY10" s="63"/>
      <c r="AZ10" s="63"/>
      <c r="BA10" s="63"/>
      <c r="BB10" s="63">
        <f>データ!W6</f>
        <v>2880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106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107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108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35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53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54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55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56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57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58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59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60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61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62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63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64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65</v>
      </c>
      <c r="B5" s="29"/>
      <c r="C5" s="29"/>
      <c r="D5" s="29"/>
      <c r="E5" s="29"/>
      <c r="F5" s="29"/>
      <c r="G5" s="29"/>
      <c r="H5" s="30" t="s">
        <v>66</v>
      </c>
      <c r="I5" s="30" t="s">
        <v>67</v>
      </c>
      <c r="J5" s="30" t="s">
        <v>68</v>
      </c>
      <c r="K5" s="30" t="s">
        <v>69</v>
      </c>
      <c r="L5" s="30" t="s">
        <v>70</v>
      </c>
      <c r="M5" s="30" t="s">
        <v>71</v>
      </c>
      <c r="N5" s="30" t="s">
        <v>72</v>
      </c>
      <c r="O5" s="30" t="s">
        <v>73</v>
      </c>
      <c r="P5" s="30" t="s">
        <v>74</v>
      </c>
      <c r="Q5" s="30" t="s">
        <v>75</v>
      </c>
      <c r="R5" s="30" t="s">
        <v>76</v>
      </c>
      <c r="S5" s="30" t="s">
        <v>77</v>
      </c>
      <c r="T5" s="30" t="s">
        <v>78</v>
      </c>
      <c r="U5" s="30" t="s">
        <v>79</v>
      </c>
      <c r="V5" s="30" t="s">
        <v>80</v>
      </c>
      <c r="W5" s="30" t="s">
        <v>81</v>
      </c>
      <c r="X5" s="30" t="s">
        <v>82</v>
      </c>
      <c r="Y5" s="30" t="s">
        <v>83</v>
      </c>
      <c r="Z5" s="30" t="s">
        <v>84</v>
      </c>
      <c r="AA5" s="30" t="s">
        <v>85</v>
      </c>
      <c r="AB5" s="30" t="s">
        <v>86</v>
      </c>
      <c r="AC5" s="30" t="s">
        <v>87</v>
      </c>
      <c r="AD5" s="30" t="s">
        <v>88</v>
      </c>
      <c r="AE5" s="30" t="s">
        <v>89</v>
      </c>
      <c r="AF5" s="30" t="s">
        <v>90</v>
      </c>
      <c r="AG5" s="30" t="s">
        <v>91</v>
      </c>
      <c r="AH5" s="30" t="s">
        <v>92</v>
      </c>
      <c r="AI5" s="30" t="s">
        <v>82</v>
      </c>
      <c r="AJ5" s="30" t="s">
        <v>83</v>
      </c>
      <c r="AK5" s="30" t="s">
        <v>84</v>
      </c>
      <c r="AL5" s="30" t="s">
        <v>85</v>
      </c>
      <c r="AM5" s="30" t="s">
        <v>86</v>
      </c>
      <c r="AN5" s="30" t="s">
        <v>87</v>
      </c>
      <c r="AO5" s="30" t="s">
        <v>88</v>
      </c>
      <c r="AP5" s="30" t="s">
        <v>89</v>
      </c>
      <c r="AQ5" s="30" t="s">
        <v>90</v>
      </c>
      <c r="AR5" s="30" t="s">
        <v>91</v>
      </c>
      <c r="AS5" s="30" t="s">
        <v>93</v>
      </c>
      <c r="AT5" s="30" t="s">
        <v>82</v>
      </c>
      <c r="AU5" s="30" t="s">
        <v>83</v>
      </c>
      <c r="AV5" s="30" t="s">
        <v>84</v>
      </c>
      <c r="AW5" s="30" t="s">
        <v>85</v>
      </c>
      <c r="AX5" s="30" t="s">
        <v>86</v>
      </c>
      <c r="AY5" s="30" t="s">
        <v>87</v>
      </c>
      <c r="AZ5" s="30" t="s">
        <v>88</v>
      </c>
      <c r="BA5" s="30" t="s">
        <v>89</v>
      </c>
      <c r="BB5" s="30" t="s">
        <v>90</v>
      </c>
      <c r="BC5" s="30" t="s">
        <v>91</v>
      </c>
      <c r="BD5" s="30" t="s">
        <v>93</v>
      </c>
      <c r="BE5" s="30" t="s">
        <v>82</v>
      </c>
      <c r="BF5" s="30" t="s">
        <v>83</v>
      </c>
      <c r="BG5" s="30" t="s">
        <v>84</v>
      </c>
      <c r="BH5" s="30" t="s">
        <v>85</v>
      </c>
      <c r="BI5" s="30" t="s">
        <v>86</v>
      </c>
      <c r="BJ5" s="30" t="s">
        <v>87</v>
      </c>
      <c r="BK5" s="30" t="s">
        <v>88</v>
      </c>
      <c r="BL5" s="30" t="s">
        <v>89</v>
      </c>
      <c r="BM5" s="30" t="s">
        <v>90</v>
      </c>
      <c r="BN5" s="30" t="s">
        <v>91</v>
      </c>
      <c r="BO5" s="30" t="s">
        <v>93</v>
      </c>
      <c r="BP5" s="30" t="s">
        <v>82</v>
      </c>
      <c r="BQ5" s="30" t="s">
        <v>83</v>
      </c>
      <c r="BR5" s="30" t="s">
        <v>84</v>
      </c>
      <c r="BS5" s="30" t="s">
        <v>85</v>
      </c>
      <c r="BT5" s="30" t="s">
        <v>86</v>
      </c>
      <c r="BU5" s="30" t="s">
        <v>87</v>
      </c>
      <c r="BV5" s="30" t="s">
        <v>88</v>
      </c>
      <c r="BW5" s="30" t="s">
        <v>89</v>
      </c>
      <c r="BX5" s="30" t="s">
        <v>90</v>
      </c>
      <c r="BY5" s="30" t="s">
        <v>91</v>
      </c>
      <c r="BZ5" s="30" t="s">
        <v>93</v>
      </c>
      <c r="CA5" s="30" t="s">
        <v>82</v>
      </c>
      <c r="CB5" s="30" t="s">
        <v>83</v>
      </c>
      <c r="CC5" s="30" t="s">
        <v>84</v>
      </c>
      <c r="CD5" s="30" t="s">
        <v>85</v>
      </c>
      <c r="CE5" s="30" t="s">
        <v>86</v>
      </c>
      <c r="CF5" s="30" t="s">
        <v>87</v>
      </c>
      <c r="CG5" s="30" t="s">
        <v>88</v>
      </c>
      <c r="CH5" s="30" t="s">
        <v>89</v>
      </c>
      <c r="CI5" s="30" t="s">
        <v>90</v>
      </c>
      <c r="CJ5" s="30" t="s">
        <v>91</v>
      </c>
      <c r="CK5" s="30" t="s">
        <v>93</v>
      </c>
      <c r="CL5" s="30" t="s">
        <v>82</v>
      </c>
      <c r="CM5" s="30" t="s">
        <v>83</v>
      </c>
      <c r="CN5" s="30" t="s">
        <v>84</v>
      </c>
      <c r="CO5" s="30" t="s">
        <v>85</v>
      </c>
      <c r="CP5" s="30" t="s">
        <v>86</v>
      </c>
      <c r="CQ5" s="30" t="s">
        <v>87</v>
      </c>
      <c r="CR5" s="30" t="s">
        <v>88</v>
      </c>
      <c r="CS5" s="30" t="s">
        <v>89</v>
      </c>
      <c r="CT5" s="30" t="s">
        <v>90</v>
      </c>
      <c r="CU5" s="30" t="s">
        <v>91</v>
      </c>
      <c r="CV5" s="30" t="s">
        <v>93</v>
      </c>
      <c r="CW5" s="30" t="s">
        <v>82</v>
      </c>
      <c r="CX5" s="30" t="s">
        <v>83</v>
      </c>
      <c r="CY5" s="30" t="s">
        <v>84</v>
      </c>
      <c r="CZ5" s="30" t="s">
        <v>85</v>
      </c>
      <c r="DA5" s="30" t="s">
        <v>86</v>
      </c>
      <c r="DB5" s="30" t="s">
        <v>87</v>
      </c>
      <c r="DC5" s="30" t="s">
        <v>88</v>
      </c>
      <c r="DD5" s="30" t="s">
        <v>89</v>
      </c>
      <c r="DE5" s="30" t="s">
        <v>90</v>
      </c>
      <c r="DF5" s="30" t="s">
        <v>91</v>
      </c>
      <c r="DG5" s="30" t="s">
        <v>93</v>
      </c>
      <c r="DH5" s="30" t="s">
        <v>82</v>
      </c>
      <c r="DI5" s="30" t="s">
        <v>83</v>
      </c>
      <c r="DJ5" s="30" t="s">
        <v>84</v>
      </c>
      <c r="DK5" s="30" t="s">
        <v>85</v>
      </c>
      <c r="DL5" s="30" t="s">
        <v>86</v>
      </c>
      <c r="DM5" s="30" t="s">
        <v>87</v>
      </c>
      <c r="DN5" s="30" t="s">
        <v>88</v>
      </c>
      <c r="DO5" s="30" t="s">
        <v>89</v>
      </c>
      <c r="DP5" s="30" t="s">
        <v>90</v>
      </c>
      <c r="DQ5" s="30" t="s">
        <v>91</v>
      </c>
      <c r="DR5" s="30" t="s">
        <v>93</v>
      </c>
      <c r="DS5" s="30" t="s">
        <v>82</v>
      </c>
      <c r="DT5" s="30" t="s">
        <v>83</v>
      </c>
      <c r="DU5" s="30" t="s">
        <v>84</v>
      </c>
      <c r="DV5" s="30" t="s">
        <v>85</v>
      </c>
      <c r="DW5" s="30" t="s">
        <v>86</v>
      </c>
      <c r="DX5" s="30" t="s">
        <v>87</v>
      </c>
      <c r="DY5" s="30" t="s">
        <v>88</v>
      </c>
      <c r="DZ5" s="30" t="s">
        <v>89</v>
      </c>
      <c r="EA5" s="30" t="s">
        <v>90</v>
      </c>
      <c r="EB5" s="30" t="s">
        <v>91</v>
      </c>
      <c r="EC5" s="30" t="s">
        <v>93</v>
      </c>
      <c r="ED5" s="30" t="s">
        <v>82</v>
      </c>
      <c r="EE5" s="30" t="s">
        <v>83</v>
      </c>
      <c r="EF5" s="30" t="s">
        <v>84</v>
      </c>
      <c r="EG5" s="30" t="s">
        <v>85</v>
      </c>
      <c r="EH5" s="30" t="s">
        <v>86</v>
      </c>
      <c r="EI5" s="30" t="s">
        <v>87</v>
      </c>
      <c r="EJ5" s="30" t="s">
        <v>88</v>
      </c>
      <c r="EK5" s="30" t="s">
        <v>89</v>
      </c>
      <c r="EL5" s="30" t="s">
        <v>90</v>
      </c>
      <c r="EM5" s="30" t="s">
        <v>91</v>
      </c>
      <c r="EN5" s="30" t="s">
        <v>93</v>
      </c>
    </row>
    <row r="6" spans="1:144" s="34" customFormat="1">
      <c r="A6" s="26" t="s">
        <v>94</v>
      </c>
      <c r="B6" s="31">
        <f>B7</f>
        <v>2015</v>
      </c>
      <c r="C6" s="31">
        <f t="shared" ref="C6:W6" si="3">C7</f>
        <v>313726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鳥取県　北栄町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D2</v>
      </c>
      <c r="M6" s="32">
        <f t="shared" si="3"/>
        <v>2.8</v>
      </c>
      <c r="N6" s="32" t="str">
        <f t="shared" si="3"/>
        <v>該当数値なし</v>
      </c>
      <c r="O6" s="32">
        <f t="shared" si="3"/>
        <v>96.71</v>
      </c>
      <c r="P6" s="32">
        <f t="shared" si="3"/>
        <v>100</v>
      </c>
      <c r="Q6" s="32">
        <f t="shared" si="3"/>
        <v>3142</v>
      </c>
      <c r="R6" s="32">
        <f t="shared" si="3"/>
        <v>15533</v>
      </c>
      <c r="S6" s="32">
        <f t="shared" si="3"/>
        <v>56.94</v>
      </c>
      <c r="T6" s="32">
        <f t="shared" si="3"/>
        <v>272.8</v>
      </c>
      <c r="U6" s="32">
        <f t="shared" si="3"/>
        <v>14976</v>
      </c>
      <c r="V6" s="32">
        <f t="shared" si="3"/>
        <v>5.2</v>
      </c>
      <c r="W6" s="32">
        <f t="shared" si="3"/>
        <v>2880</v>
      </c>
      <c r="X6" s="33">
        <f>IF(X7="",NA(),X7)</f>
        <v>48.88</v>
      </c>
      <c r="Y6" s="33">
        <f t="shared" ref="Y6:AG6" si="4">IF(Y7="",NA(),Y7)</f>
        <v>51.5</v>
      </c>
      <c r="Z6" s="33">
        <f t="shared" si="4"/>
        <v>48.13</v>
      </c>
      <c r="AA6" s="33">
        <f t="shared" si="4"/>
        <v>48.43</v>
      </c>
      <c r="AB6" s="33">
        <f t="shared" si="4"/>
        <v>45.64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4459.09</v>
      </c>
      <c r="BF6" s="33">
        <f t="shared" ref="BF6:BN6" si="7">IF(BF7="",NA(),BF7)</f>
        <v>5145.13</v>
      </c>
      <c r="BG6" s="33">
        <f t="shared" si="7"/>
        <v>4175.6499999999996</v>
      </c>
      <c r="BH6" s="33">
        <f t="shared" si="7"/>
        <v>3750.43</v>
      </c>
      <c r="BI6" s="33">
        <f t="shared" si="7"/>
        <v>3547.23</v>
      </c>
      <c r="BJ6" s="33">
        <f t="shared" si="7"/>
        <v>1764.87</v>
      </c>
      <c r="BK6" s="33">
        <f t="shared" si="7"/>
        <v>1622.51</v>
      </c>
      <c r="BL6" s="33">
        <f t="shared" si="7"/>
        <v>1569.13</v>
      </c>
      <c r="BM6" s="33">
        <f t="shared" si="7"/>
        <v>1436</v>
      </c>
      <c r="BN6" s="33">
        <f t="shared" si="7"/>
        <v>1434.89</v>
      </c>
      <c r="BO6" s="32" t="str">
        <f>IF(BO7="","",IF(BO7="-","【-】","【"&amp;SUBSTITUTE(TEXT(BO7,"#,##0.00"),"-","△")&amp;"】"))</f>
        <v>【1,457.06】</v>
      </c>
      <c r="BP6" s="33">
        <f>IF(BP7="",NA(),BP7)</f>
        <v>27.8</v>
      </c>
      <c r="BQ6" s="33">
        <f t="shared" ref="BQ6:BY6" si="8">IF(BQ7="",NA(),BQ7)</f>
        <v>28.56</v>
      </c>
      <c r="BR6" s="33">
        <f t="shared" si="8"/>
        <v>26.86</v>
      </c>
      <c r="BS6" s="33">
        <f t="shared" si="8"/>
        <v>33.44</v>
      </c>
      <c r="BT6" s="33">
        <f t="shared" si="8"/>
        <v>28.02</v>
      </c>
      <c r="BU6" s="33">
        <f t="shared" si="8"/>
        <v>60.75</v>
      </c>
      <c r="BV6" s="33">
        <f t="shared" si="8"/>
        <v>62.83</v>
      </c>
      <c r="BW6" s="33">
        <f t="shared" si="8"/>
        <v>64.63</v>
      </c>
      <c r="BX6" s="33">
        <f t="shared" si="8"/>
        <v>66.56</v>
      </c>
      <c r="BY6" s="33">
        <f t="shared" si="8"/>
        <v>66.22</v>
      </c>
      <c r="BZ6" s="32" t="str">
        <f>IF(BZ7="","",IF(BZ7="-","【-】","【"&amp;SUBSTITUTE(TEXT(BZ7,"#,##0.00"),"-","△")&amp;"】"))</f>
        <v>【64.73】</v>
      </c>
      <c r="CA6" s="33">
        <f>IF(CA7="",NA(),CA7)</f>
        <v>618.96</v>
      </c>
      <c r="CB6" s="33">
        <f t="shared" ref="CB6:CJ6" si="9">IF(CB7="",NA(),CB7)</f>
        <v>598.48</v>
      </c>
      <c r="CC6" s="33">
        <f t="shared" si="9"/>
        <v>637.21</v>
      </c>
      <c r="CD6" s="33">
        <f t="shared" si="9"/>
        <v>585.62</v>
      </c>
      <c r="CE6" s="33">
        <f t="shared" si="9"/>
        <v>705.52</v>
      </c>
      <c r="CF6" s="33">
        <f t="shared" si="9"/>
        <v>256</v>
      </c>
      <c r="CG6" s="33">
        <f t="shared" si="9"/>
        <v>250.43</v>
      </c>
      <c r="CH6" s="33">
        <f t="shared" si="9"/>
        <v>245.75</v>
      </c>
      <c r="CI6" s="33">
        <f t="shared" si="9"/>
        <v>244.29</v>
      </c>
      <c r="CJ6" s="33">
        <f t="shared" si="9"/>
        <v>246.72</v>
      </c>
      <c r="CK6" s="32" t="str">
        <f>IF(CK7="","",IF(CK7="-","【-】","【"&amp;SUBSTITUTE(TEXT(CK7,"#,##0.00"),"-","△")&amp;"】"))</f>
        <v>【250.25】</v>
      </c>
      <c r="CL6" s="33">
        <f>IF(CL7="",NA(),CL7)</f>
        <v>38.46</v>
      </c>
      <c r="CM6" s="33">
        <f t="shared" ref="CM6:CU6" si="10">IF(CM7="",NA(),CM7)</f>
        <v>124.26</v>
      </c>
      <c r="CN6" s="33">
        <f t="shared" si="10"/>
        <v>118.93</v>
      </c>
      <c r="CO6" s="33">
        <f t="shared" si="10"/>
        <v>114.16</v>
      </c>
      <c r="CP6" s="33">
        <f t="shared" si="10"/>
        <v>119.57</v>
      </c>
      <c r="CQ6" s="33">
        <f t="shared" si="10"/>
        <v>41.59</v>
      </c>
      <c r="CR6" s="33">
        <f t="shared" si="10"/>
        <v>42.31</v>
      </c>
      <c r="CS6" s="33">
        <f t="shared" si="10"/>
        <v>43.65</v>
      </c>
      <c r="CT6" s="33">
        <f t="shared" si="10"/>
        <v>43.58</v>
      </c>
      <c r="CU6" s="33">
        <f t="shared" si="10"/>
        <v>41.35</v>
      </c>
      <c r="CV6" s="32" t="str">
        <f>IF(CV7="","",IF(CV7="-","【-】","【"&amp;SUBSTITUTE(TEXT(CV7,"#,##0.00"),"-","△")&amp;"】"))</f>
        <v>【40.31】</v>
      </c>
      <c r="CW6" s="33">
        <f>IF(CW7="",NA(),CW7)</f>
        <v>79.849999999999994</v>
      </c>
      <c r="CX6" s="33">
        <f t="shared" ref="CX6:DF6" si="11">IF(CX7="",NA(),CX7)</f>
        <v>81.44</v>
      </c>
      <c r="CY6" s="33">
        <f t="shared" si="11"/>
        <v>84.92</v>
      </c>
      <c r="CZ6" s="33">
        <f t="shared" si="11"/>
        <v>86.03</v>
      </c>
      <c r="DA6" s="33">
        <f t="shared" si="11"/>
        <v>87.01</v>
      </c>
      <c r="DB6" s="33">
        <f t="shared" si="11"/>
        <v>80.47</v>
      </c>
      <c r="DC6" s="33">
        <f t="shared" si="11"/>
        <v>81.3</v>
      </c>
      <c r="DD6" s="33">
        <f t="shared" si="11"/>
        <v>82.2</v>
      </c>
      <c r="DE6" s="33">
        <f t="shared" si="11"/>
        <v>82.35</v>
      </c>
      <c r="DF6" s="33">
        <f t="shared" si="11"/>
        <v>82.9</v>
      </c>
      <c r="DG6" s="32" t="str">
        <f>IF(DG7="","",IF(DG7="-","【-】","【"&amp;SUBSTITUTE(TEXT(DG7,"#,##0.00"),"-","△")&amp;"】"))</f>
        <v>【81.28】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</v>
      </c>
      <c r="EJ6" s="33">
        <f t="shared" si="14"/>
        <v>0.11</v>
      </c>
      <c r="EK6" s="33">
        <f t="shared" si="14"/>
        <v>0.05</v>
      </c>
      <c r="EL6" s="33">
        <f t="shared" si="14"/>
        <v>0.04</v>
      </c>
      <c r="EM6" s="33">
        <f t="shared" si="14"/>
        <v>7.0000000000000007E-2</v>
      </c>
      <c r="EN6" s="32" t="str">
        <f>IF(EN7="","",IF(EN7="-","【-】","【"&amp;SUBSTITUTE(TEXT(EN7,"#,##0.00"),"-","△")&amp;"】"))</f>
        <v>【0.10】</v>
      </c>
    </row>
    <row r="7" spans="1:144" s="34" customFormat="1">
      <c r="A7" s="26"/>
      <c r="B7" s="35">
        <v>2015</v>
      </c>
      <c r="C7" s="35">
        <v>313726</v>
      </c>
      <c r="D7" s="35">
        <v>47</v>
      </c>
      <c r="E7" s="35">
        <v>17</v>
      </c>
      <c r="F7" s="35">
        <v>4</v>
      </c>
      <c r="G7" s="35">
        <v>0</v>
      </c>
      <c r="H7" s="35" t="s">
        <v>95</v>
      </c>
      <c r="I7" s="35" t="s">
        <v>96</v>
      </c>
      <c r="J7" s="35" t="s">
        <v>97</v>
      </c>
      <c r="K7" s="35" t="s">
        <v>98</v>
      </c>
      <c r="L7" s="35" t="s">
        <v>99</v>
      </c>
      <c r="M7" s="36">
        <v>2.8</v>
      </c>
      <c r="N7" s="36" t="s">
        <v>100</v>
      </c>
      <c r="O7" s="36">
        <v>96.71</v>
      </c>
      <c r="P7" s="36">
        <v>100</v>
      </c>
      <c r="Q7" s="36">
        <v>3142</v>
      </c>
      <c r="R7" s="36">
        <v>15533</v>
      </c>
      <c r="S7" s="36">
        <v>56.94</v>
      </c>
      <c r="T7" s="36">
        <v>272.8</v>
      </c>
      <c r="U7" s="36">
        <v>14976</v>
      </c>
      <c r="V7" s="36">
        <v>5.2</v>
      </c>
      <c r="W7" s="36">
        <v>2880</v>
      </c>
      <c r="X7" s="36">
        <v>48.88</v>
      </c>
      <c r="Y7" s="36">
        <v>51.5</v>
      </c>
      <c r="Z7" s="36">
        <v>48.13</v>
      </c>
      <c r="AA7" s="36">
        <v>48.43</v>
      </c>
      <c r="AB7" s="36">
        <v>45.64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4459.09</v>
      </c>
      <c r="BF7" s="36">
        <v>5145.13</v>
      </c>
      <c r="BG7" s="36">
        <v>4175.6499999999996</v>
      </c>
      <c r="BH7" s="36">
        <v>3750.43</v>
      </c>
      <c r="BI7" s="36">
        <v>3547.23</v>
      </c>
      <c r="BJ7" s="36">
        <v>1764.87</v>
      </c>
      <c r="BK7" s="36">
        <v>1622.51</v>
      </c>
      <c r="BL7" s="36">
        <v>1569.13</v>
      </c>
      <c r="BM7" s="36">
        <v>1436</v>
      </c>
      <c r="BN7" s="36">
        <v>1434.89</v>
      </c>
      <c r="BO7" s="36">
        <v>1457.06</v>
      </c>
      <c r="BP7" s="36">
        <v>27.8</v>
      </c>
      <c r="BQ7" s="36">
        <v>28.56</v>
      </c>
      <c r="BR7" s="36">
        <v>26.86</v>
      </c>
      <c r="BS7" s="36">
        <v>33.44</v>
      </c>
      <c r="BT7" s="36">
        <v>28.02</v>
      </c>
      <c r="BU7" s="36">
        <v>60.75</v>
      </c>
      <c r="BV7" s="36">
        <v>62.83</v>
      </c>
      <c r="BW7" s="36">
        <v>64.63</v>
      </c>
      <c r="BX7" s="36">
        <v>66.56</v>
      </c>
      <c r="BY7" s="36">
        <v>66.22</v>
      </c>
      <c r="BZ7" s="36">
        <v>64.73</v>
      </c>
      <c r="CA7" s="36">
        <v>618.96</v>
      </c>
      <c r="CB7" s="36">
        <v>598.48</v>
      </c>
      <c r="CC7" s="36">
        <v>637.21</v>
      </c>
      <c r="CD7" s="36">
        <v>585.62</v>
      </c>
      <c r="CE7" s="36">
        <v>705.52</v>
      </c>
      <c r="CF7" s="36">
        <v>256</v>
      </c>
      <c r="CG7" s="36">
        <v>250.43</v>
      </c>
      <c r="CH7" s="36">
        <v>245.75</v>
      </c>
      <c r="CI7" s="36">
        <v>244.29</v>
      </c>
      <c r="CJ7" s="36">
        <v>246.72</v>
      </c>
      <c r="CK7" s="36">
        <v>250.25</v>
      </c>
      <c r="CL7" s="36">
        <v>38.46</v>
      </c>
      <c r="CM7" s="36">
        <v>124.26</v>
      </c>
      <c r="CN7" s="36">
        <v>118.93</v>
      </c>
      <c r="CO7" s="36">
        <v>114.16</v>
      </c>
      <c r="CP7" s="36">
        <v>119.57</v>
      </c>
      <c r="CQ7" s="36">
        <v>41.59</v>
      </c>
      <c r="CR7" s="36">
        <v>42.31</v>
      </c>
      <c r="CS7" s="36">
        <v>43.65</v>
      </c>
      <c r="CT7" s="36">
        <v>43.58</v>
      </c>
      <c r="CU7" s="36">
        <v>41.35</v>
      </c>
      <c r="CV7" s="36">
        <v>40.31</v>
      </c>
      <c r="CW7" s="36">
        <v>79.849999999999994</v>
      </c>
      <c r="CX7" s="36">
        <v>81.44</v>
      </c>
      <c r="CY7" s="36">
        <v>84.92</v>
      </c>
      <c r="CZ7" s="36">
        <v>86.03</v>
      </c>
      <c r="DA7" s="36">
        <v>87.01</v>
      </c>
      <c r="DB7" s="36">
        <v>80.47</v>
      </c>
      <c r="DC7" s="36">
        <v>81.3</v>
      </c>
      <c r="DD7" s="36">
        <v>82.2</v>
      </c>
      <c r="DE7" s="36">
        <v>82.35</v>
      </c>
      <c r="DF7" s="36">
        <v>82.9</v>
      </c>
      <c r="DG7" s="36">
        <v>81.28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0.1</v>
      </c>
      <c r="EJ7" s="36">
        <v>0.11</v>
      </c>
      <c r="EK7" s="36">
        <v>0.05</v>
      </c>
      <c r="EL7" s="36">
        <v>0.04</v>
      </c>
      <c r="EM7" s="36">
        <v>7.0000000000000007E-2</v>
      </c>
      <c r="EN7" s="36">
        <v>0.1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101</v>
      </c>
      <c r="C9" s="38" t="s">
        <v>102</v>
      </c>
      <c r="D9" s="38" t="s">
        <v>103</v>
      </c>
      <c r="E9" s="38" t="s">
        <v>104</v>
      </c>
      <c r="F9" s="38" t="s">
        <v>105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FJ-USER</cp:lastModifiedBy>
  <cp:lastPrinted>2017-02-13T02:55:28Z</cp:lastPrinted>
  <dcterms:created xsi:type="dcterms:W3CDTF">2017-02-08T03:03:20Z</dcterms:created>
  <dcterms:modified xsi:type="dcterms:W3CDTF">2017-02-13T02:55:31Z</dcterms:modified>
  <cp:category/>
</cp:coreProperties>
</file>