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5640" yWindow="135"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AT10" i="4"/>
  <c r="AL10" i="4"/>
  <c r="AD10" i="4"/>
  <c r="P10" i="4"/>
  <c r="I10" i="4"/>
  <c r="B10" i="4"/>
  <c r="AT8" i="4"/>
  <c r="AL8" i="4"/>
  <c r="P8" i="4"/>
  <c r="I8" i="4"/>
  <c r="B8" i="4"/>
  <c r="C10" i="5" l="1"/>
  <c r="D10" i="5"/>
  <c r="E10" i="5"/>
  <c r="B10" i="5"/>
</calcChain>
</file>

<file path=xl/sharedStrings.xml><?xml version="1.0" encoding="utf-8"?>
<sst xmlns="http://schemas.openxmlformats.org/spreadsheetml/2006/main" count="240" uniqueCount="126">
  <si>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</si>
  <si>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</si>
  <si>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</si>
  <si>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</si>
  <si>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</si>
  <si>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</si>
  <si>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</si>
  <si>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</si>
  <si>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</si>
  <si>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</si>
  <si>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</si>
  <si>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</si>
  <si>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</si>
  <si>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</si>
  <si>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</si>
  <si>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</si>
  <si>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</si>
  <si>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</si>
  <si>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</si>
  <si>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</si>
  <si>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</si>
  <si>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</si>
  <si>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</si>
  <si>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</si>
  <si>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</si>
  <si>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</si>
  <si>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</si>
  <si>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</si>
  <si>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</si>
  <si>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</si>
  <si>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</si>
  <si>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</si>
  <si>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</si>
  <si>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</si>
  <si>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</si>
  <si>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</si>
  <si>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</si>
  <si>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</si>
  <si>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</si>
  <si>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</si>
  <si>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</si>
  <si>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</si>
  <si>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</si>
  <si>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</si>
  <si>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</si>
  <si>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</si>
  <si>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</si>
  <si>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</si>
  <si>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</si>
  <si>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</si>
  <si>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</si>
  <si>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</si>
  <si>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</si>
  <si>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</si>
  <si>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</si>
  <si>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</si>
  <si>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</si>
  <si>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</si>
  <si>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</si>
  <si>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</si>
  <si>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</si>
  <si>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</si>
  <si>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</si>
  <si>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</si>
  <si>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</si>
  <si>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</si>
  <si>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</si>
  <si>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</si>
  <si>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</si>
  <si>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</si>
  <si>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</si>
  <si>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</si>
  <si>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</si>
  <si>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</si>
  <si>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</si>
  <si>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</si>
  <si>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</si>
  <si>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</si>
  <si>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</si>
  <si>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</si>
  <si>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</si>
  <si>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</si>
  <si>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</si>
  <si>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</si>
  <si>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</si>
  <si>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</si>
  <si>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</si>
  <si>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</si>
  <si>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</si>
  <si>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</si>
  <si>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</si>
  <si>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</si>
  <si>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</si>
  <si>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</si>
  <si>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</si>
  <si>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</si>
  <si>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</si>
  <si>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</si>
  <si>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</si>
  <si>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</si>
  <si>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</si>
  <si>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</si>
  <si>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</si>
  <si>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</si>
  <si>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</si>
  <si>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</si>
  <si>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</si>
  <si>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</si>
  <si>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</si>
  <si>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</si>
  <si>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鳥取県　南部町</t>
  </si>
  <si>
    <t>法非適用</t>
  </si>
  <si>
    <t>下水道事業</t>
  </si>
  <si>
    <t>農業集落排水</t>
  </si>
  <si>
    <t>F2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</si>
  <si>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</si>
  <si>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</si>
  <si>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</si>
  <si>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</si>
  <si>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</si>
  <si>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</si>
  <si>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</si>
  <si>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古いものでは平成５年供用開始の施設があり老朽化への対策が重要となっている。</t>
    <rPh sb="0" eb="1">
      <t>フル</t>
    </rPh>
    <rPh sb="6" eb="8">
      <t>ヘイセイ</t>
    </rPh>
    <rPh sb="9" eb="10">
      <t>ネン</t>
    </rPh>
    <rPh sb="10" eb="12">
      <t>キョウヨウ</t>
    </rPh>
    <rPh sb="12" eb="14">
      <t>カイシ</t>
    </rPh>
    <rPh sb="15" eb="17">
      <t>シセツ</t>
    </rPh>
    <rPh sb="20" eb="23">
      <t>ロウキュウカ</t>
    </rPh>
    <rPh sb="25" eb="27">
      <t>タイサク</t>
    </rPh>
    <rPh sb="28" eb="30">
      <t>ジュウヨウ</t>
    </rPh>
    <phoneticPr fontId="7"/>
  </si>
  <si>
    <t>施設加入はあまり見込めない状況があり、人口減少などにより、料金収入は減少傾向となっている。資本費平準化債の借り入れと一般会計からの繰入により経営を賄っているため、供用開始から２０年以上経過する施設の老朽化による改善更新にかかる費用の確保が課題となっている。適正な使用料設定による経費の回収、水洗化率の向上が今後の課題となっている。</t>
    <rPh sb="0" eb="2">
      <t>シセツ</t>
    </rPh>
    <rPh sb="2" eb="4">
      <t>カニュウ</t>
    </rPh>
    <rPh sb="8" eb="10">
      <t>ミコ</t>
    </rPh>
    <rPh sb="13" eb="15">
      <t>ジョウキョウ</t>
    </rPh>
    <rPh sb="19" eb="21">
      <t>ジンコウ</t>
    </rPh>
    <rPh sb="21" eb="23">
      <t>ゲンショウ</t>
    </rPh>
    <rPh sb="29" eb="31">
      <t>リョウキン</t>
    </rPh>
    <rPh sb="31" eb="33">
      <t>シュウニュウ</t>
    </rPh>
    <rPh sb="34" eb="36">
      <t>ゲンショウ</t>
    </rPh>
    <rPh sb="36" eb="38">
      <t>ケイコウ</t>
    </rPh>
    <rPh sb="45" eb="47">
      <t>シホン</t>
    </rPh>
    <rPh sb="47" eb="48">
      <t>ヒ</t>
    </rPh>
    <rPh sb="48" eb="51">
      <t>ヘイジュンカ</t>
    </rPh>
    <rPh sb="51" eb="52">
      <t>サイ</t>
    </rPh>
    <rPh sb="53" eb="54">
      <t>カ</t>
    </rPh>
    <rPh sb="55" eb="56">
      <t>イ</t>
    </rPh>
    <rPh sb="58" eb="60">
      <t>イッパン</t>
    </rPh>
    <rPh sb="60" eb="62">
      <t>カイケイ</t>
    </rPh>
    <rPh sb="65" eb="67">
      <t>クリイレ</t>
    </rPh>
    <rPh sb="70" eb="72">
      <t>ケイエイ</t>
    </rPh>
    <rPh sb="73" eb="74">
      <t>マカナ</t>
    </rPh>
    <rPh sb="81" eb="83">
      <t>キョウヨウ</t>
    </rPh>
    <rPh sb="83" eb="85">
      <t>カイシ</t>
    </rPh>
    <rPh sb="89" eb="92">
      <t>ネンイジョウ</t>
    </rPh>
    <rPh sb="92" eb="94">
      <t>ケイカ</t>
    </rPh>
    <rPh sb="96" eb="98">
      <t>シセツ</t>
    </rPh>
    <rPh sb="99" eb="102">
      <t>ロウキュウカ</t>
    </rPh>
    <rPh sb="105" eb="107">
      <t>カイゼン</t>
    </rPh>
    <rPh sb="134" eb="136">
      <t>セッテイ</t>
    </rPh>
    <phoneticPr fontId="7"/>
  </si>
  <si>
    <t>①収益的収支比率は、60％以下で推移していたが、平成28年度は一般会計からの繰出しの適正化により大きく改善している。　　　　　　　　　　　　　　　　　　　　　④企業債残高対事業規模比率は、施設整備は完了しており資本費平準化債の借り入れを行っている。平成28年度は、一般会計負担額の適正化により前年と比較して減少している。
⑤経費回収率は、おおむね５０％台となっているが、平成28年度は一般会計からの繰出しの適正化により大きく改善している。　　　　　　
⑥汚水処理原価について、平成28年度は分流式下水道等に要する経費等の算定の適正化により前年度と比べて大きく改善している。　　　　　　　　　　　　　　　　　　　⑦施設利用率は60％台となっており、接続率の向上などへの取り組みが必要である。　　　　　　　　⑧水洗化率は、ほぼ90％となっており、類似団体平均値より高くなっている。</t>
    <rPh sb="1" eb="4">
      <t>シュウエキテキ</t>
    </rPh>
    <rPh sb="4" eb="6">
      <t>シュウシ</t>
    </rPh>
    <rPh sb="6" eb="8">
      <t>ヒリツ</t>
    </rPh>
    <rPh sb="13" eb="15">
      <t>イカ</t>
    </rPh>
    <rPh sb="16" eb="18">
      <t>スイイ</t>
    </rPh>
    <rPh sb="80" eb="82">
      <t>キギョウ</t>
    </rPh>
    <rPh sb="82" eb="83">
      <t>サイ</t>
    </rPh>
    <rPh sb="83" eb="85">
      <t>ザンダカ</t>
    </rPh>
    <rPh sb="85" eb="86">
      <t>タイ</t>
    </rPh>
    <rPh sb="86" eb="88">
      <t>ジギョウ</t>
    </rPh>
    <rPh sb="88" eb="90">
      <t>キボ</t>
    </rPh>
    <rPh sb="90" eb="92">
      <t>ヒリツ</t>
    </rPh>
    <rPh sb="94" eb="96">
      <t>シセツ</t>
    </rPh>
    <rPh sb="96" eb="98">
      <t>セイビ</t>
    </rPh>
    <rPh sb="99" eb="101">
      <t>カンリョウ</t>
    </rPh>
    <rPh sb="105" eb="107">
      <t>シホン</t>
    </rPh>
    <rPh sb="107" eb="108">
      <t>ヒ</t>
    </rPh>
    <rPh sb="108" eb="111">
      <t>ヘイジュンカ</t>
    </rPh>
    <rPh sb="111" eb="112">
      <t>サイ</t>
    </rPh>
    <rPh sb="113" eb="114">
      <t>カ</t>
    </rPh>
    <rPh sb="115" eb="116">
      <t>イ</t>
    </rPh>
    <rPh sb="118" eb="119">
      <t>オコナ</t>
    </rPh>
    <rPh sb="146" eb="148">
      <t>ゼンネン</t>
    </rPh>
    <rPh sb="149" eb="151">
      <t>ヒカク</t>
    </rPh>
    <rPh sb="306" eb="308">
      <t>シセツ</t>
    </rPh>
    <rPh sb="308" eb="310">
      <t>リヨウ</t>
    </rPh>
    <rPh sb="310" eb="311">
      <t>リツ</t>
    </rPh>
    <rPh sb="315" eb="316">
      <t>ダイ</t>
    </rPh>
    <rPh sb="323" eb="325">
      <t>セツゾク</t>
    </rPh>
    <rPh sb="325" eb="326">
      <t>リツ</t>
    </rPh>
    <rPh sb="327" eb="329">
      <t>コウジョウ</t>
    </rPh>
    <rPh sb="333" eb="334">
      <t>ト</t>
    </rPh>
    <rPh sb="335" eb="336">
      <t>ク</t>
    </rPh>
    <rPh sb="338" eb="340">
      <t>ヒツヨウ</t>
    </rPh>
    <rPh sb="353" eb="356">
      <t>スイセンカ</t>
    </rPh>
    <rPh sb="356" eb="357">
      <t>リツ</t>
    </rPh>
    <rPh sb="371" eb="373">
      <t>ルイジ</t>
    </rPh>
    <rPh sb="373" eb="375">
      <t>ダンタイ</t>
    </rPh>
    <rPh sb="375" eb="378">
      <t>ヘイキンチ</t>
    </rPh>
    <rPh sb="380" eb="381">
      <t>タカ</t>
    </rPh>
    <phoneticPr fontId="7"/>
  </si>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</sst>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8751104"/>
        <c:axId val="88753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0.03</c:v>
                </c:pt>
                <c:pt idx="2">
                  <c:v>0.02</c:v>
                </c:pt>
                <c:pt idx="3">
                  <c:v>0.01</c:v>
                </c:pt>
                <c:pt idx="4">
                  <c:v>2.0499999999999998</c:v>
                </c:pt>
              </c:numCache>
            </c:numRef>
          </c:val>
          <c:smooth val="0"/>
        </c:ser>
        <c:dLbls>
          <c:showLegendKey val="0"/>
          <c:showVal val="0"/>
          <c:showCatName val="0"/>
          <c:showSerName val="0"/>
          <c:showPercent val="0"/>
          <c:showBubbleSize val="0"/>
        </c:dLbls>
        <c:marker val="1"/>
        <c:smooth val="0"/>
        <c:axId val="88751104"/>
        <c:axId val="88753280"/>
      </c:lineChart>
      <c:dateAx>
        <c:axId val="88751104"/>
        <c:scaling>
          <c:orientation val="minMax"/>
        </c:scaling>
        <c:delete val="1"/>
        <c:axPos val="b"/>
        <c:numFmt formatCode="ge" sourceLinked="1"/>
        <c:majorTickMark val="none"/>
        <c:minorTickMark val="none"/>
        <c:tickLblPos val="none"/>
        <c:crossAx val="88753280"/>
        <c:crosses val="autoZero"/>
        <c:auto val="1"/>
        <c:lblOffset val="100"/>
        <c:baseTimeUnit val="years"/>
      </c:dateAx>
      <c:valAx>
        <c:axId val="88753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751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69.77</c:v>
                </c:pt>
                <c:pt idx="1">
                  <c:v>64.849999999999994</c:v>
                </c:pt>
                <c:pt idx="2">
                  <c:v>64.900000000000006</c:v>
                </c:pt>
                <c:pt idx="3">
                  <c:v>68.209999999999994</c:v>
                </c:pt>
                <c:pt idx="4">
                  <c:v>60.95</c:v>
                </c:pt>
              </c:numCache>
            </c:numRef>
          </c:val>
        </c:ser>
        <c:dLbls>
          <c:showLegendKey val="0"/>
          <c:showVal val="0"/>
          <c:showCatName val="0"/>
          <c:showSerName val="0"/>
          <c:showPercent val="0"/>
          <c:showBubbleSize val="0"/>
        </c:dLbls>
        <c:gapWidth val="150"/>
        <c:axId val="108227968"/>
        <c:axId val="108246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54.74</c:v>
                </c:pt>
                <c:pt idx="1">
                  <c:v>53.78</c:v>
                </c:pt>
                <c:pt idx="2">
                  <c:v>53.24</c:v>
                </c:pt>
                <c:pt idx="3">
                  <c:v>52.31</c:v>
                </c:pt>
                <c:pt idx="4">
                  <c:v>60.65</c:v>
                </c:pt>
              </c:numCache>
            </c:numRef>
          </c:val>
          <c:smooth val="0"/>
        </c:ser>
        <c:dLbls>
          <c:showLegendKey val="0"/>
          <c:showVal val="0"/>
          <c:showCatName val="0"/>
          <c:showSerName val="0"/>
          <c:showPercent val="0"/>
          <c:showBubbleSize val="0"/>
        </c:dLbls>
        <c:marker val="1"/>
        <c:smooth val="0"/>
        <c:axId val="108227968"/>
        <c:axId val="108246528"/>
      </c:lineChart>
      <c:dateAx>
        <c:axId val="108227968"/>
        <c:scaling>
          <c:orientation val="minMax"/>
        </c:scaling>
        <c:delete val="1"/>
        <c:axPos val="b"/>
        <c:numFmt formatCode="ge" sourceLinked="1"/>
        <c:majorTickMark val="none"/>
        <c:minorTickMark val="none"/>
        <c:tickLblPos val="none"/>
        <c:crossAx val="108246528"/>
        <c:crosses val="autoZero"/>
        <c:auto val="1"/>
        <c:lblOffset val="100"/>
        <c:baseTimeUnit val="years"/>
      </c:dateAx>
      <c:valAx>
        <c:axId val="108246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227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87.57</c:v>
                </c:pt>
                <c:pt idx="1">
                  <c:v>88.29</c:v>
                </c:pt>
                <c:pt idx="2">
                  <c:v>89.75</c:v>
                </c:pt>
                <c:pt idx="3">
                  <c:v>89.56</c:v>
                </c:pt>
                <c:pt idx="4">
                  <c:v>90.91</c:v>
                </c:pt>
              </c:numCache>
            </c:numRef>
          </c:val>
        </c:ser>
        <c:dLbls>
          <c:showLegendKey val="0"/>
          <c:showVal val="0"/>
          <c:showCatName val="0"/>
          <c:showSerName val="0"/>
          <c:showPercent val="0"/>
          <c:showBubbleSize val="0"/>
        </c:dLbls>
        <c:gapWidth val="150"/>
        <c:axId val="105843712"/>
        <c:axId val="105866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83.88</c:v>
                </c:pt>
                <c:pt idx="1">
                  <c:v>84.06</c:v>
                </c:pt>
                <c:pt idx="2">
                  <c:v>84.07</c:v>
                </c:pt>
                <c:pt idx="3">
                  <c:v>84.32</c:v>
                </c:pt>
                <c:pt idx="4">
                  <c:v>84.58</c:v>
                </c:pt>
              </c:numCache>
            </c:numRef>
          </c:val>
          <c:smooth val="0"/>
        </c:ser>
        <c:dLbls>
          <c:showLegendKey val="0"/>
          <c:showVal val="0"/>
          <c:showCatName val="0"/>
          <c:showSerName val="0"/>
          <c:showPercent val="0"/>
          <c:showBubbleSize val="0"/>
        </c:dLbls>
        <c:marker val="1"/>
        <c:smooth val="0"/>
        <c:axId val="105843712"/>
        <c:axId val="105866368"/>
      </c:lineChart>
      <c:dateAx>
        <c:axId val="105843712"/>
        <c:scaling>
          <c:orientation val="minMax"/>
        </c:scaling>
        <c:delete val="1"/>
        <c:axPos val="b"/>
        <c:numFmt formatCode="ge" sourceLinked="1"/>
        <c:majorTickMark val="none"/>
        <c:minorTickMark val="none"/>
        <c:tickLblPos val="none"/>
        <c:crossAx val="105866368"/>
        <c:crosses val="autoZero"/>
        <c:auto val="1"/>
        <c:lblOffset val="100"/>
        <c:baseTimeUnit val="years"/>
      </c:dateAx>
      <c:valAx>
        <c:axId val="105866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843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52.38</c:v>
                </c:pt>
                <c:pt idx="1">
                  <c:v>50.09</c:v>
                </c:pt>
                <c:pt idx="2">
                  <c:v>49.82</c:v>
                </c:pt>
                <c:pt idx="3">
                  <c:v>46.47</c:v>
                </c:pt>
                <c:pt idx="4">
                  <c:v>72.02</c:v>
                </c:pt>
              </c:numCache>
            </c:numRef>
          </c:val>
        </c:ser>
        <c:dLbls>
          <c:showLegendKey val="0"/>
          <c:showVal val="0"/>
          <c:showCatName val="0"/>
          <c:showSerName val="0"/>
          <c:showPercent val="0"/>
          <c:showBubbleSize val="0"/>
        </c:dLbls>
        <c:gapWidth val="150"/>
        <c:axId val="88791680"/>
        <c:axId val="88797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8791680"/>
        <c:axId val="88797952"/>
      </c:lineChart>
      <c:dateAx>
        <c:axId val="88791680"/>
        <c:scaling>
          <c:orientation val="minMax"/>
        </c:scaling>
        <c:delete val="1"/>
        <c:axPos val="b"/>
        <c:numFmt formatCode="ge" sourceLinked="1"/>
        <c:majorTickMark val="none"/>
        <c:minorTickMark val="none"/>
        <c:tickLblPos val="none"/>
        <c:crossAx val="88797952"/>
        <c:crosses val="autoZero"/>
        <c:auto val="1"/>
        <c:lblOffset val="100"/>
        <c:baseTimeUnit val="years"/>
      </c:dateAx>
      <c:valAx>
        <c:axId val="88797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791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8920704"/>
        <c:axId val="98943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8920704"/>
        <c:axId val="98943360"/>
      </c:lineChart>
      <c:dateAx>
        <c:axId val="98920704"/>
        <c:scaling>
          <c:orientation val="minMax"/>
        </c:scaling>
        <c:delete val="1"/>
        <c:axPos val="b"/>
        <c:numFmt formatCode="ge" sourceLinked="1"/>
        <c:majorTickMark val="none"/>
        <c:minorTickMark val="none"/>
        <c:tickLblPos val="none"/>
        <c:crossAx val="98943360"/>
        <c:crosses val="autoZero"/>
        <c:auto val="1"/>
        <c:lblOffset val="100"/>
        <c:baseTimeUnit val="years"/>
      </c:dateAx>
      <c:valAx>
        <c:axId val="98943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920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9043200"/>
        <c:axId val="99049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9043200"/>
        <c:axId val="99049472"/>
      </c:lineChart>
      <c:dateAx>
        <c:axId val="99043200"/>
        <c:scaling>
          <c:orientation val="minMax"/>
        </c:scaling>
        <c:delete val="1"/>
        <c:axPos val="b"/>
        <c:numFmt formatCode="ge" sourceLinked="1"/>
        <c:majorTickMark val="none"/>
        <c:minorTickMark val="none"/>
        <c:tickLblPos val="none"/>
        <c:crossAx val="99049472"/>
        <c:crosses val="autoZero"/>
        <c:auto val="1"/>
        <c:lblOffset val="100"/>
        <c:baseTimeUnit val="years"/>
      </c:dateAx>
      <c:valAx>
        <c:axId val="99049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043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9088256"/>
        <c:axId val="99090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9088256"/>
        <c:axId val="99090432"/>
      </c:lineChart>
      <c:dateAx>
        <c:axId val="99088256"/>
        <c:scaling>
          <c:orientation val="minMax"/>
        </c:scaling>
        <c:delete val="1"/>
        <c:axPos val="b"/>
        <c:numFmt formatCode="ge" sourceLinked="1"/>
        <c:majorTickMark val="none"/>
        <c:minorTickMark val="none"/>
        <c:tickLblPos val="none"/>
        <c:crossAx val="99090432"/>
        <c:crosses val="autoZero"/>
        <c:auto val="1"/>
        <c:lblOffset val="100"/>
        <c:baseTimeUnit val="years"/>
      </c:dateAx>
      <c:valAx>
        <c:axId val="99090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088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9112448"/>
        <c:axId val="99114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9112448"/>
        <c:axId val="99114368"/>
      </c:lineChart>
      <c:dateAx>
        <c:axId val="99112448"/>
        <c:scaling>
          <c:orientation val="minMax"/>
        </c:scaling>
        <c:delete val="1"/>
        <c:axPos val="b"/>
        <c:numFmt formatCode="ge" sourceLinked="1"/>
        <c:majorTickMark val="none"/>
        <c:minorTickMark val="none"/>
        <c:tickLblPos val="none"/>
        <c:crossAx val="99114368"/>
        <c:crosses val="autoZero"/>
        <c:auto val="1"/>
        <c:lblOffset val="100"/>
        <c:baseTimeUnit val="years"/>
      </c:dateAx>
      <c:valAx>
        <c:axId val="99114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112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692.58</c:v>
                </c:pt>
                <c:pt idx="1">
                  <c:v>727.07</c:v>
                </c:pt>
                <c:pt idx="2">
                  <c:v>671.56</c:v>
                </c:pt>
                <c:pt idx="3">
                  <c:v>1383.63</c:v>
                </c:pt>
                <c:pt idx="4">
                  <c:v>752.5</c:v>
                </c:pt>
              </c:numCache>
            </c:numRef>
          </c:val>
        </c:ser>
        <c:dLbls>
          <c:showLegendKey val="0"/>
          <c:showVal val="0"/>
          <c:showCatName val="0"/>
          <c:showSerName val="0"/>
          <c:showPercent val="0"/>
          <c:showBubbleSize val="0"/>
        </c:dLbls>
        <c:gapWidth val="150"/>
        <c:axId val="105776256"/>
        <c:axId val="105778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1197.82</c:v>
                </c:pt>
                <c:pt idx="1">
                  <c:v>1126.77</c:v>
                </c:pt>
                <c:pt idx="2">
                  <c:v>1044.8</c:v>
                </c:pt>
                <c:pt idx="3">
                  <c:v>1081.8</c:v>
                </c:pt>
                <c:pt idx="4">
                  <c:v>974.93</c:v>
                </c:pt>
              </c:numCache>
            </c:numRef>
          </c:val>
          <c:smooth val="0"/>
        </c:ser>
        <c:dLbls>
          <c:showLegendKey val="0"/>
          <c:showVal val="0"/>
          <c:showCatName val="0"/>
          <c:showSerName val="0"/>
          <c:showPercent val="0"/>
          <c:showBubbleSize val="0"/>
        </c:dLbls>
        <c:marker val="1"/>
        <c:smooth val="0"/>
        <c:axId val="105776256"/>
        <c:axId val="105778176"/>
      </c:lineChart>
      <c:dateAx>
        <c:axId val="105776256"/>
        <c:scaling>
          <c:orientation val="minMax"/>
        </c:scaling>
        <c:delete val="1"/>
        <c:axPos val="b"/>
        <c:numFmt formatCode="ge" sourceLinked="1"/>
        <c:majorTickMark val="none"/>
        <c:minorTickMark val="none"/>
        <c:tickLblPos val="none"/>
        <c:crossAx val="105778176"/>
        <c:crosses val="autoZero"/>
        <c:auto val="1"/>
        <c:lblOffset val="100"/>
        <c:baseTimeUnit val="years"/>
      </c:dateAx>
      <c:valAx>
        <c:axId val="105778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776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73.209999999999994</c:v>
                </c:pt>
                <c:pt idx="1">
                  <c:v>53.45</c:v>
                </c:pt>
                <c:pt idx="2">
                  <c:v>54.06</c:v>
                </c:pt>
                <c:pt idx="3">
                  <c:v>52.05</c:v>
                </c:pt>
                <c:pt idx="4">
                  <c:v>91.79</c:v>
                </c:pt>
              </c:numCache>
            </c:numRef>
          </c:val>
        </c:ser>
        <c:dLbls>
          <c:showLegendKey val="0"/>
          <c:showVal val="0"/>
          <c:showCatName val="0"/>
          <c:showSerName val="0"/>
          <c:showPercent val="0"/>
          <c:showBubbleSize val="0"/>
        </c:dLbls>
        <c:gapWidth val="150"/>
        <c:axId val="105812736"/>
        <c:axId val="105814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51.03</c:v>
                </c:pt>
                <c:pt idx="1">
                  <c:v>50.9</c:v>
                </c:pt>
                <c:pt idx="2">
                  <c:v>50.82</c:v>
                </c:pt>
                <c:pt idx="3">
                  <c:v>52.19</c:v>
                </c:pt>
                <c:pt idx="4">
                  <c:v>55.32</c:v>
                </c:pt>
              </c:numCache>
            </c:numRef>
          </c:val>
          <c:smooth val="0"/>
        </c:ser>
        <c:dLbls>
          <c:showLegendKey val="0"/>
          <c:showVal val="0"/>
          <c:showCatName val="0"/>
          <c:showSerName val="0"/>
          <c:showPercent val="0"/>
          <c:showBubbleSize val="0"/>
        </c:dLbls>
        <c:marker val="1"/>
        <c:smooth val="0"/>
        <c:axId val="105812736"/>
        <c:axId val="105814656"/>
      </c:lineChart>
      <c:dateAx>
        <c:axId val="105812736"/>
        <c:scaling>
          <c:orientation val="minMax"/>
        </c:scaling>
        <c:delete val="1"/>
        <c:axPos val="b"/>
        <c:numFmt formatCode="ge" sourceLinked="1"/>
        <c:majorTickMark val="none"/>
        <c:minorTickMark val="none"/>
        <c:tickLblPos val="none"/>
        <c:crossAx val="105814656"/>
        <c:crosses val="autoZero"/>
        <c:auto val="1"/>
        <c:lblOffset val="100"/>
        <c:baseTimeUnit val="years"/>
      </c:dateAx>
      <c:valAx>
        <c:axId val="105814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812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179.92</c:v>
                </c:pt>
                <c:pt idx="1">
                  <c:v>263.42</c:v>
                </c:pt>
                <c:pt idx="2">
                  <c:v>268.83</c:v>
                </c:pt>
                <c:pt idx="3">
                  <c:v>268.01</c:v>
                </c:pt>
                <c:pt idx="4">
                  <c:v>151.26</c:v>
                </c:pt>
              </c:numCache>
            </c:numRef>
          </c:val>
        </c:ser>
        <c:dLbls>
          <c:showLegendKey val="0"/>
          <c:showVal val="0"/>
          <c:showCatName val="0"/>
          <c:showSerName val="0"/>
          <c:showPercent val="0"/>
          <c:showBubbleSize val="0"/>
        </c:dLbls>
        <c:gapWidth val="150"/>
        <c:axId val="108208128"/>
        <c:axId val="108210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289.60000000000002</c:v>
                </c:pt>
                <c:pt idx="1">
                  <c:v>293.27</c:v>
                </c:pt>
                <c:pt idx="2">
                  <c:v>300.52</c:v>
                </c:pt>
                <c:pt idx="3">
                  <c:v>296.14</c:v>
                </c:pt>
                <c:pt idx="4">
                  <c:v>283.17</c:v>
                </c:pt>
              </c:numCache>
            </c:numRef>
          </c:val>
          <c:smooth val="0"/>
        </c:ser>
        <c:dLbls>
          <c:showLegendKey val="0"/>
          <c:showVal val="0"/>
          <c:showCatName val="0"/>
          <c:showSerName val="0"/>
          <c:showPercent val="0"/>
          <c:showBubbleSize val="0"/>
        </c:dLbls>
        <c:marker val="1"/>
        <c:smooth val="0"/>
        <c:axId val="108208128"/>
        <c:axId val="108210048"/>
      </c:lineChart>
      <c:dateAx>
        <c:axId val="108208128"/>
        <c:scaling>
          <c:orientation val="minMax"/>
        </c:scaling>
        <c:delete val="1"/>
        <c:axPos val="b"/>
        <c:numFmt formatCode="ge" sourceLinked="1"/>
        <c:majorTickMark val="none"/>
        <c:minorTickMark val="none"/>
        <c:tickLblPos val="none"/>
        <c:crossAx val="108210048"/>
        <c:crosses val="autoZero"/>
        <c:auto val="1"/>
        <c:lblOffset val="100"/>
        <c:baseTimeUnit val="years"/>
      </c:dateAx>
      <c:valAx>
        <c:axId val="108210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208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【914.53】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【276.78】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75" zoomScaleNormal="75" workbookViewId="0">
      <selection activeCell="AK8" sqref="AK8"/>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75" t="str">
        <f>データ!H6</f>
        <v>鳥取県　南部町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4"/>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4"/>
      <c r="BK7" s="4"/>
      <c r="BL7" s="5" t="s">
        <v>9</v>
      </c>
      <c r="BM7" s="6"/>
      <c r="BN7" s="6"/>
      <c r="BO7" s="6"/>
      <c r="BP7" s="6"/>
      <c r="BQ7" s="6"/>
      <c r="BR7" s="6"/>
      <c r="BS7" s="6"/>
      <c r="BT7" s="6"/>
      <c r="BU7" s="6"/>
      <c r="BV7" s="6"/>
      <c r="BW7" s="6"/>
      <c r="BX7" s="6"/>
      <c r="BY7" s="7"/>
    </row>
    <row r="8" spans="1:78" ht="18.75" customHeight="1">
      <c r="A8" s="2"/>
      <c r="B8" s="72" t="str">
        <f>データ!I6</f>
        <v>法非適用</v>
      </c>
      <c r="C8" s="72"/>
      <c r="D8" s="72"/>
      <c r="E8" s="72"/>
      <c r="F8" s="72"/>
      <c r="G8" s="72"/>
      <c r="H8" s="72"/>
      <c r="I8" s="72" t="str">
        <f>データ!J6</f>
        <v>下水道事業</v>
      </c>
      <c r="J8" s="72"/>
      <c r="K8" s="72"/>
      <c r="L8" s="72"/>
      <c r="M8" s="72"/>
      <c r="N8" s="72"/>
      <c r="O8" s="72"/>
      <c r="P8" s="72" t="str">
        <f>データ!K6</f>
        <v>農業集落排水</v>
      </c>
      <c r="Q8" s="72"/>
      <c r="R8" s="72"/>
      <c r="S8" s="72"/>
      <c r="T8" s="72"/>
      <c r="U8" s="72"/>
      <c r="V8" s="72"/>
      <c r="W8" s="72" t="str">
        <f>データ!L6</f>
        <v>F2</v>
      </c>
      <c r="X8" s="72"/>
      <c r="Y8" s="72"/>
      <c r="Z8" s="72"/>
      <c r="AA8" s="72"/>
      <c r="AB8" s="72"/>
      <c r="AC8" s="72"/>
      <c r="AD8" s="73" t="s">
        <v>125</v>
      </c>
      <c r="AE8" s="73"/>
      <c r="AF8" s="73"/>
      <c r="AG8" s="73"/>
      <c r="AH8" s="73"/>
      <c r="AI8" s="73"/>
      <c r="AJ8" s="73"/>
      <c r="AK8" s="4"/>
      <c r="AL8" s="67">
        <f>データ!S6</f>
        <v>11184</v>
      </c>
      <c r="AM8" s="67"/>
      <c r="AN8" s="67"/>
      <c r="AO8" s="67"/>
      <c r="AP8" s="67"/>
      <c r="AQ8" s="67"/>
      <c r="AR8" s="67"/>
      <c r="AS8" s="67"/>
      <c r="AT8" s="66">
        <f>データ!T6</f>
        <v>114.03</v>
      </c>
      <c r="AU8" s="66"/>
      <c r="AV8" s="66"/>
      <c r="AW8" s="66"/>
      <c r="AX8" s="66"/>
      <c r="AY8" s="66"/>
      <c r="AZ8" s="66"/>
      <c r="BA8" s="66"/>
      <c r="BB8" s="66">
        <f>データ!U6</f>
        <v>98.08</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4"/>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4"/>
      <c r="BK9" s="4"/>
      <c r="BL9" s="64" t="s">
        <v>20</v>
      </c>
      <c r="BM9" s="65"/>
      <c r="BN9" s="11" t="s">
        <v>21</v>
      </c>
      <c r="BO9" s="12"/>
      <c r="BP9" s="12"/>
      <c r="BQ9" s="12"/>
      <c r="BR9" s="12"/>
      <c r="BS9" s="12"/>
      <c r="BT9" s="12"/>
      <c r="BU9" s="12"/>
      <c r="BV9" s="12"/>
      <c r="BW9" s="12"/>
      <c r="BX9" s="12"/>
      <c r="BY9" s="13"/>
    </row>
    <row r="10" spans="1:78" ht="18.75" customHeight="1">
      <c r="A10" s="2"/>
      <c r="B10" s="66" t="str">
        <f>データ!N6</f>
        <v>-</v>
      </c>
      <c r="C10" s="66"/>
      <c r="D10" s="66"/>
      <c r="E10" s="66"/>
      <c r="F10" s="66"/>
      <c r="G10" s="66"/>
      <c r="H10" s="66"/>
      <c r="I10" s="66" t="str">
        <f>データ!O6</f>
        <v>該当数値なし</v>
      </c>
      <c r="J10" s="66"/>
      <c r="K10" s="66"/>
      <c r="L10" s="66"/>
      <c r="M10" s="66"/>
      <c r="N10" s="66"/>
      <c r="O10" s="66"/>
      <c r="P10" s="66">
        <f>データ!P6</f>
        <v>46.02</v>
      </c>
      <c r="Q10" s="66"/>
      <c r="R10" s="66"/>
      <c r="S10" s="66"/>
      <c r="T10" s="66"/>
      <c r="U10" s="66"/>
      <c r="V10" s="66"/>
      <c r="W10" s="66">
        <f>データ!Q6</f>
        <v>100</v>
      </c>
      <c r="X10" s="66"/>
      <c r="Y10" s="66"/>
      <c r="Z10" s="66"/>
      <c r="AA10" s="66"/>
      <c r="AB10" s="66"/>
      <c r="AC10" s="66"/>
      <c r="AD10" s="67">
        <f>データ!R6</f>
        <v>3780</v>
      </c>
      <c r="AE10" s="67"/>
      <c r="AF10" s="67"/>
      <c r="AG10" s="67"/>
      <c r="AH10" s="67"/>
      <c r="AI10" s="67"/>
      <c r="AJ10" s="67"/>
      <c r="AK10" s="2"/>
      <c r="AL10" s="67">
        <f>データ!V6</f>
        <v>5104</v>
      </c>
      <c r="AM10" s="67"/>
      <c r="AN10" s="67"/>
      <c r="AO10" s="67"/>
      <c r="AP10" s="67"/>
      <c r="AQ10" s="67"/>
      <c r="AR10" s="67"/>
      <c r="AS10" s="67"/>
      <c r="AT10" s="66">
        <f>データ!W6</f>
        <v>4.42</v>
      </c>
      <c r="AU10" s="66"/>
      <c r="AV10" s="66"/>
      <c r="AW10" s="66"/>
      <c r="AX10" s="66"/>
      <c r="AY10" s="66"/>
      <c r="AZ10" s="66"/>
      <c r="BA10" s="66"/>
      <c r="BB10" s="66">
        <f>データ!X6</f>
        <v>1154.75</v>
      </c>
      <c r="BC10" s="66"/>
      <c r="BD10" s="66"/>
      <c r="BE10" s="66"/>
      <c r="BF10" s="66"/>
      <c r="BG10" s="66"/>
      <c r="BH10" s="66"/>
      <c r="BI10" s="66"/>
      <c r="BJ10" s="2"/>
      <c r="BK10" s="2"/>
      <c r="BL10" s="68" t="s">
        <v>22</v>
      </c>
      <c r="BM10" s="69"/>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8" t="s">
        <v>124</v>
      </c>
      <c r="BM16" s="49"/>
      <c r="BN16" s="49"/>
      <c r="BO16" s="49"/>
      <c r="BP16" s="49"/>
      <c r="BQ16" s="49"/>
      <c r="BR16" s="49"/>
      <c r="BS16" s="49"/>
      <c r="BT16" s="49"/>
      <c r="BU16" s="49"/>
      <c r="BV16" s="49"/>
      <c r="BW16" s="49"/>
      <c r="BX16" s="49"/>
      <c r="BY16" s="49"/>
      <c r="BZ16" s="50"/>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8"/>
      <c r="BM17" s="49"/>
      <c r="BN17" s="49"/>
      <c r="BO17" s="49"/>
      <c r="BP17" s="49"/>
      <c r="BQ17" s="49"/>
      <c r="BR17" s="49"/>
      <c r="BS17" s="49"/>
      <c r="BT17" s="49"/>
      <c r="BU17" s="49"/>
      <c r="BV17" s="49"/>
      <c r="BW17" s="49"/>
      <c r="BX17" s="49"/>
      <c r="BY17" s="49"/>
      <c r="BZ17" s="50"/>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8"/>
      <c r="BM18" s="49"/>
      <c r="BN18" s="49"/>
      <c r="BO18" s="49"/>
      <c r="BP18" s="49"/>
      <c r="BQ18" s="49"/>
      <c r="BR18" s="49"/>
      <c r="BS18" s="49"/>
      <c r="BT18" s="49"/>
      <c r="BU18" s="49"/>
      <c r="BV18" s="49"/>
      <c r="BW18" s="49"/>
      <c r="BX18" s="49"/>
      <c r="BY18" s="49"/>
      <c r="BZ18" s="50"/>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8"/>
      <c r="BM19" s="49"/>
      <c r="BN19" s="49"/>
      <c r="BO19" s="49"/>
      <c r="BP19" s="49"/>
      <c r="BQ19" s="49"/>
      <c r="BR19" s="49"/>
      <c r="BS19" s="49"/>
      <c r="BT19" s="49"/>
      <c r="BU19" s="49"/>
      <c r="BV19" s="49"/>
      <c r="BW19" s="49"/>
      <c r="BX19" s="49"/>
      <c r="BY19" s="49"/>
      <c r="BZ19" s="50"/>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8"/>
      <c r="BM20" s="49"/>
      <c r="BN20" s="49"/>
      <c r="BO20" s="49"/>
      <c r="BP20" s="49"/>
      <c r="BQ20" s="49"/>
      <c r="BR20" s="49"/>
      <c r="BS20" s="49"/>
      <c r="BT20" s="49"/>
      <c r="BU20" s="49"/>
      <c r="BV20" s="49"/>
      <c r="BW20" s="49"/>
      <c r="BX20" s="49"/>
      <c r="BY20" s="49"/>
      <c r="BZ20" s="50"/>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8"/>
      <c r="BM21" s="49"/>
      <c r="BN21" s="49"/>
      <c r="BO21" s="49"/>
      <c r="BP21" s="49"/>
      <c r="BQ21" s="49"/>
      <c r="BR21" s="49"/>
      <c r="BS21" s="49"/>
      <c r="BT21" s="49"/>
      <c r="BU21" s="49"/>
      <c r="BV21" s="49"/>
      <c r="BW21" s="49"/>
      <c r="BX21" s="49"/>
      <c r="BY21" s="49"/>
      <c r="BZ21" s="50"/>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8"/>
      <c r="BM22" s="49"/>
      <c r="BN22" s="49"/>
      <c r="BO22" s="49"/>
      <c r="BP22" s="49"/>
      <c r="BQ22" s="49"/>
      <c r="BR22" s="49"/>
      <c r="BS22" s="49"/>
      <c r="BT22" s="49"/>
      <c r="BU22" s="49"/>
      <c r="BV22" s="49"/>
      <c r="BW22" s="49"/>
      <c r="BX22" s="49"/>
      <c r="BY22" s="49"/>
      <c r="BZ22" s="50"/>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8"/>
      <c r="BM23" s="49"/>
      <c r="BN23" s="49"/>
      <c r="BO23" s="49"/>
      <c r="BP23" s="49"/>
      <c r="BQ23" s="49"/>
      <c r="BR23" s="49"/>
      <c r="BS23" s="49"/>
      <c r="BT23" s="49"/>
      <c r="BU23" s="49"/>
      <c r="BV23" s="49"/>
      <c r="BW23" s="49"/>
      <c r="BX23" s="49"/>
      <c r="BY23" s="49"/>
      <c r="BZ23" s="50"/>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8"/>
      <c r="BM24" s="49"/>
      <c r="BN24" s="49"/>
      <c r="BO24" s="49"/>
      <c r="BP24" s="49"/>
      <c r="BQ24" s="49"/>
      <c r="BR24" s="49"/>
      <c r="BS24" s="49"/>
      <c r="BT24" s="49"/>
      <c r="BU24" s="49"/>
      <c r="BV24" s="49"/>
      <c r="BW24" s="49"/>
      <c r="BX24" s="49"/>
      <c r="BY24" s="49"/>
      <c r="BZ24" s="50"/>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8"/>
      <c r="BM25" s="49"/>
      <c r="BN25" s="49"/>
      <c r="BO25" s="49"/>
      <c r="BP25" s="49"/>
      <c r="BQ25" s="49"/>
      <c r="BR25" s="49"/>
      <c r="BS25" s="49"/>
      <c r="BT25" s="49"/>
      <c r="BU25" s="49"/>
      <c r="BV25" s="49"/>
      <c r="BW25" s="49"/>
      <c r="BX25" s="49"/>
      <c r="BY25" s="49"/>
      <c r="BZ25" s="50"/>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8"/>
      <c r="BM26" s="49"/>
      <c r="BN26" s="49"/>
      <c r="BO26" s="49"/>
      <c r="BP26" s="49"/>
      <c r="BQ26" s="49"/>
      <c r="BR26" s="49"/>
      <c r="BS26" s="49"/>
      <c r="BT26" s="49"/>
      <c r="BU26" s="49"/>
      <c r="BV26" s="49"/>
      <c r="BW26" s="49"/>
      <c r="BX26" s="49"/>
      <c r="BY26" s="49"/>
      <c r="BZ26" s="50"/>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8"/>
      <c r="BM27" s="49"/>
      <c r="BN27" s="49"/>
      <c r="BO27" s="49"/>
      <c r="BP27" s="49"/>
      <c r="BQ27" s="49"/>
      <c r="BR27" s="49"/>
      <c r="BS27" s="49"/>
      <c r="BT27" s="49"/>
      <c r="BU27" s="49"/>
      <c r="BV27" s="49"/>
      <c r="BW27" s="49"/>
      <c r="BX27" s="49"/>
      <c r="BY27" s="49"/>
      <c r="BZ27" s="50"/>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8"/>
      <c r="BM28" s="49"/>
      <c r="BN28" s="49"/>
      <c r="BO28" s="49"/>
      <c r="BP28" s="49"/>
      <c r="BQ28" s="49"/>
      <c r="BR28" s="49"/>
      <c r="BS28" s="49"/>
      <c r="BT28" s="49"/>
      <c r="BU28" s="49"/>
      <c r="BV28" s="49"/>
      <c r="BW28" s="49"/>
      <c r="BX28" s="49"/>
      <c r="BY28" s="49"/>
      <c r="BZ28" s="50"/>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8"/>
      <c r="BM29" s="49"/>
      <c r="BN29" s="49"/>
      <c r="BO29" s="49"/>
      <c r="BP29" s="49"/>
      <c r="BQ29" s="49"/>
      <c r="BR29" s="49"/>
      <c r="BS29" s="49"/>
      <c r="BT29" s="49"/>
      <c r="BU29" s="49"/>
      <c r="BV29" s="49"/>
      <c r="BW29" s="49"/>
      <c r="BX29" s="49"/>
      <c r="BY29" s="49"/>
      <c r="BZ29" s="50"/>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8"/>
      <c r="BM30" s="49"/>
      <c r="BN30" s="49"/>
      <c r="BO30" s="49"/>
      <c r="BP30" s="49"/>
      <c r="BQ30" s="49"/>
      <c r="BR30" s="49"/>
      <c r="BS30" s="49"/>
      <c r="BT30" s="49"/>
      <c r="BU30" s="49"/>
      <c r="BV30" s="49"/>
      <c r="BW30" s="49"/>
      <c r="BX30" s="49"/>
      <c r="BY30" s="49"/>
      <c r="BZ30" s="50"/>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8"/>
      <c r="BM31" s="49"/>
      <c r="BN31" s="49"/>
      <c r="BO31" s="49"/>
      <c r="BP31" s="49"/>
      <c r="BQ31" s="49"/>
      <c r="BR31" s="49"/>
      <c r="BS31" s="49"/>
      <c r="BT31" s="49"/>
      <c r="BU31" s="49"/>
      <c r="BV31" s="49"/>
      <c r="BW31" s="49"/>
      <c r="BX31" s="49"/>
      <c r="BY31" s="49"/>
      <c r="BZ31" s="50"/>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8"/>
      <c r="BM32" s="49"/>
      <c r="BN32" s="49"/>
      <c r="BO32" s="49"/>
      <c r="BP32" s="49"/>
      <c r="BQ32" s="49"/>
      <c r="BR32" s="49"/>
      <c r="BS32" s="49"/>
      <c r="BT32" s="49"/>
      <c r="BU32" s="49"/>
      <c r="BV32" s="49"/>
      <c r="BW32" s="49"/>
      <c r="BX32" s="49"/>
      <c r="BY32" s="49"/>
      <c r="BZ32" s="50"/>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8"/>
      <c r="BM33" s="49"/>
      <c r="BN33" s="49"/>
      <c r="BO33" s="49"/>
      <c r="BP33" s="49"/>
      <c r="BQ33" s="49"/>
      <c r="BR33" s="49"/>
      <c r="BS33" s="49"/>
      <c r="BT33" s="49"/>
      <c r="BU33" s="49"/>
      <c r="BV33" s="49"/>
      <c r="BW33" s="49"/>
      <c r="BX33" s="49"/>
      <c r="BY33" s="49"/>
      <c r="BZ33" s="50"/>
    </row>
    <row r="34" spans="1:78" ht="13.5" customHeight="1">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48"/>
      <c r="BM34" s="49"/>
      <c r="BN34" s="49"/>
      <c r="BO34" s="49"/>
      <c r="BP34" s="49"/>
      <c r="BQ34" s="49"/>
      <c r="BR34" s="49"/>
      <c r="BS34" s="49"/>
      <c r="BT34" s="49"/>
      <c r="BU34" s="49"/>
      <c r="BV34" s="49"/>
      <c r="BW34" s="49"/>
      <c r="BX34" s="49"/>
      <c r="BY34" s="49"/>
      <c r="BZ34" s="50"/>
    </row>
    <row r="35" spans="1:78" ht="13.5" customHeight="1">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48"/>
      <c r="BM35" s="49"/>
      <c r="BN35" s="49"/>
      <c r="BO35" s="49"/>
      <c r="BP35" s="49"/>
      <c r="BQ35" s="49"/>
      <c r="BR35" s="49"/>
      <c r="BS35" s="49"/>
      <c r="BT35" s="49"/>
      <c r="BU35" s="49"/>
      <c r="BV35" s="49"/>
      <c r="BW35" s="49"/>
      <c r="BX35" s="49"/>
      <c r="BY35" s="49"/>
      <c r="BZ35" s="50"/>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8"/>
      <c r="BM36" s="49"/>
      <c r="BN36" s="49"/>
      <c r="BO36" s="49"/>
      <c r="BP36" s="49"/>
      <c r="BQ36" s="49"/>
      <c r="BR36" s="49"/>
      <c r="BS36" s="49"/>
      <c r="BT36" s="49"/>
      <c r="BU36" s="49"/>
      <c r="BV36" s="49"/>
      <c r="BW36" s="49"/>
      <c r="BX36" s="49"/>
      <c r="BY36" s="49"/>
      <c r="BZ36" s="50"/>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8"/>
      <c r="BM37" s="49"/>
      <c r="BN37" s="49"/>
      <c r="BO37" s="49"/>
      <c r="BP37" s="49"/>
      <c r="BQ37" s="49"/>
      <c r="BR37" s="49"/>
      <c r="BS37" s="49"/>
      <c r="BT37" s="49"/>
      <c r="BU37" s="49"/>
      <c r="BV37" s="49"/>
      <c r="BW37" s="49"/>
      <c r="BX37" s="49"/>
      <c r="BY37" s="49"/>
      <c r="BZ37" s="50"/>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8"/>
      <c r="BM38" s="49"/>
      <c r="BN38" s="49"/>
      <c r="BO38" s="49"/>
      <c r="BP38" s="49"/>
      <c r="BQ38" s="49"/>
      <c r="BR38" s="49"/>
      <c r="BS38" s="49"/>
      <c r="BT38" s="49"/>
      <c r="BU38" s="49"/>
      <c r="BV38" s="49"/>
      <c r="BW38" s="49"/>
      <c r="BX38" s="49"/>
      <c r="BY38" s="49"/>
      <c r="BZ38" s="50"/>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8"/>
      <c r="BM39" s="49"/>
      <c r="BN39" s="49"/>
      <c r="BO39" s="49"/>
      <c r="BP39" s="49"/>
      <c r="BQ39" s="49"/>
      <c r="BR39" s="49"/>
      <c r="BS39" s="49"/>
      <c r="BT39" s="49"/>
      <c r="BU39" s="49"/>
      <c r="BV39" s="49"/>
      <c r="BW39" s="49"/>
      <c r="BX39" s="49"/>
      <c r="BY39" s="49"/>
      <c r="BZ39" s="50"/>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8"/>
      <c r="BM40" s="49"/>
      <c r="BN40" s="49"/>
      <c r="BO40" s="49"/>
      <c r="BP40" s="49"/>
      <c r="BQ40" s="49"/>
      <c r="BR40" s="49"/>
      <c r="BS40" s="49"/>
      <c r="BT40" s="49"/>
      <c r="BU40" s="49"/>
      <c r="BV40" s="49"/>
      <c r="BW40" s="49"/>
      <c r="BX40" s="49"/>
      <c r="BY40" s="49"/>
      <c r="BZ40" s="50"/>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8"/>
      <c r="BM41" s="49"/>
      <c r="BN41" s="49"/>
      <c r="BO41" s="49"/>
      <c r="BP41" s="49"/>
      <c r="BQ41" s="49"/>
      <c r="BR41" s="49"/>
      <c r="BS41" s="49"/>
      <c r="BT41" s="49"/>
      <c r="BU41" s="49"/>
      <c r="BV41" s="49"/>
      <c r="BW41" s="49"/>
      <c r="BX41" s="49"/>
      <c r="BY41" s="49"/>
      <c r="BZ41" s="50"/>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8"/>
      <c r="BM42" s="49"/>
      <c r="BN42" s="49"/>
      <c r="BO42" s="49"/>
      <c r="BP42" s="49"/>
      <c r="BQ42" s="49"/>
      <c r="BR42" s="49"/>
      <c r="BS42" s="49"/>
      <c r="BT42" s="49"/>
      <c r="BU42" s="49"/>
      <c r="BV42" s="49"/>
      <c r="BW42" s="49"/>
      <c r="BX42" s="49"/>
      <c r="BY42" s="49"/>
      <c r="BZ42" s="50"/>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8"/>
      <c r="BM43" s="49"/>
      <c r="BN43" s="49"/>
      <c r="BO43" s="49"/>
      <c r="BP43" s="49"/>
      <c r="BQ43" s="49"/>
      <c r="BR43" s="49"/>
      <c r="BS43" s="49"/>
      <c r="BT43" s="49"/>
      <c r="BU43" s="49"/>
      <c r="BV43" s="49"/>
      <c r="BW43" s="49"/>
      <c r="BX43" s="49"/>
      <c r="BY43" s="49"/>
      <c r="BZ43" s="50"/>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1"/>
      <c r="BM44" s="52"/>
      <c r="BN44" s="52"/>
      <c r="BO44" s="52"/>
      <c r="BP44" s="52"/>
      <c r="BQ44" s="52"/>
      <c r="BR44" s="52"/>
      <c r="BS44" s="52"/>
      <c r="BT44" s="52"/>
      <c r="BU44" s="52"/>
      <c r="BV44" s="52"/>
      <c r="BW44" s="52"/>
      <c r="BX44" s="52"/>
      <c r="BY44" s="52"/>
      <c r="BZ44" s="53"/>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8" t="s">
        <v>122</v>
      </c>
      <c r="BM47" s="49"/>
      <c r="BN47" s="49"/>
      <c r="BO47" s="49"/>
      <c r="BP47" s="49"/>
      <c r="BQ47" s="49"/>
      <c r="BR47" s="49"/>
      <c r="BS47" s="49"/>
      <c r="BT47" s="49"/>
      <c r="BU47" s="49"/>
      <c r="BV47" s="49"/>
      <c r="BW47" s="49"/>
      <c r="BX47" s="49"/>
      <c r="BY47" s="49"/>
      <c r="BZ47" s="50"/>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8"/>
      <c r="BM48" s="49"/>
      <c r="BN48" s="49"/>
      <c r="BO48" s="49"/>
      <c r="BP48" s="49"/>
      <c r="BQ48" s="49"/>
      <c r="BR48" s="49"/>
      <c r="BS48" s="49"/>
      <c r="BT48" s="49"/>
      <c r="BU48" s="49"/>
      <c r="BV48" s="49"/>
      <c r="BW48" s="49"/>
      <c r="BX48" s="49"/>
      <c r="BY48" s="49"/>
      <c r="BZ48" s="50"/>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8"/>
      <c r="BM49" s="49"/>
      <c r="BN49" s="49"/>
      <c r="BO49" s="49"/>
      <c r="BP49" s="49"/>
      <c r="BQ49" s="49"/>
      <c r="BR49" s="49"/>
      <c r="BS49" s="49"/>
      <c r="BT49" s="49"/>
      <c r="BU49" s="49"/>
      <c r="BV49" s="49"/>
      <c r="BW49" s="49"/>
      <c r="BX49" s="49"/>
      <c r="BY49" s="49"/>
      <c r="BZ49" s="50"/>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8"/>
      <c r="BM50" s="49"/>
      <c r="BN50" s="49"/>
      <c r="BO50" s="49"/>
      <c r="BP50" s="49"/>
      <c r="BQ50" s="49"/>
      <c r="BR50" s="49"/>
      <c r="BS50" s="49"/>
      <c r="BT50" s="49"/>
      <c r="BU50" s="49"/>
      <c r="BV50" s="49"/>
      <c r="BW50" s="49"/>
      <c r="BX50" s="49"/>
      <c r="BY50" s="49"/>
      <c r="BZ50" s="50"/>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8"/>
      <c r="BM51" s="49"/>
      <c r="BN51" s="49"/>
      <c r="BO51" s="49"/>
      <c r="BP51" s="49"/>
      <c r="BQ51" s="49"/>
      <c r="BR51" s="49"/>
      <c r="BS51" s="49"/>
      <c r="BT51" s="49"/>
      <c r="BU51" s="49"/>
      <c r="BV51" s="49"/>
      <c r="BW51" s="49"/>
      <c r="BX51" s="49"/>
      <c r="BY51" s="49"/>
      <c r="BZ51" s="50"/>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8"/>
      <c r="BM52" s="49"/>
      <c r="BN52" s="49"/>
      <c r="BO52" s="49"/>
      <c r="BP52" s="49"/>
      <c r="BQ52" s="49"/>
      <c r="BR52" s="49"/>
      <c r="BS52" s="49"/>
      <c r="BT52" s="49"/>
      <c r="BU52" s="49"/>
      <c r="BV52" s="49"/>
      <c r="BW52" s="49"/>
      <c r="BX52" s="49"/>
      <c r="BY52" s="49"/>
      <c r="BZ52" s="50"/>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8"/>
      <c r="BM53" s="49"/>
      <c r="BN53" s="49"/>
      <c r="BO53" s="49"/>
      <c r="BP53" s="49"/>
      <c r="BQ53" s="49"/>
      <c r="BR53" s="49"/>
      <c r="BS53" s="49"/>
      <c r="BT53" s="49"/>
      <c r="BU53" s="49"/>
      <c r="BV53" s="49"/>
      <c r="BW53" s="49"/>
      <c r="BX53" s="49"/>
      <c r="BY53" s="49"/>
      <c r="BZ53" s="50"/>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8"/>
      <c r="BM54" s="49"/>
      <c r="BN54" s="49"/>
      <c r="BO54" s="49"/>
      <c r="BP54" s="49"/>
      <c r="BQ54" s="49"/>
      <c r="BR54" s="49"/>
      <c r="BS54" s="49"/>
      <c r="BT54" s="49"/>
      <c r="BU54" s="49"/>
      <c r="BV54" s="49"/>
      <c r="BW54" s="49"/>
      <c r="BX54" s="49"/>
      <c r="BY54" s="49"/>
      <c r="BZ54" s="50"/>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8"/>
      <c r="BM55" s="49"/>
      <c r="BN55" s="49"/>
      <c r="BO55" s="49"/>
      <c r="BP55" s="49"/>
      <c r="BQ55" s="49"/>
      <c r="BR55" s="49"/>
      <c r="BS55" s="49"/>
      <c r="BT55" s="49"/>
      <c r="BU55" s="49"/>
      <c r="BV55" s="49"/>
      <c r="BW55" s="49"/>
      <c r="BX55" s="49"/>
      <c r="BY55" s="49"/>
      <c r="BZ55" s="50"/>
    </row>
    <row r="56" spans="1:78" ht="13.5" customHeight="1">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48"/>
      <c r="BM56" s="49"/>
      <c r="BN56" s="49"/>
      <c r="BO56" s="49"/>
      <c r="BP56" s="49"/>
      <c r="BQ56" s="49"/>
      <c r="BR56" s="49"/>
      <c r="BS56" s="49"/>
      <c r="BT56" s="49"/>
      <c r="BU56" s="49"/>
      <c r="BV56" s="49"/>
      <c r="BW56" s="49"/>
      <c r="BX56" s="49"/>
      <c r="BY56" s="49"/>
      <c r="BZ56" s="50"/>
    </row>
    <row r="57" spans="1:78" ht="13.5" customHeight="1">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48"/>
      <c r="BM57" s="49"/>
      <c r="BN57" s="49"/>
      <c r="BO57" s="49"/>
      <c r="BP57" s="49"/>
      <c r="BQ57" s="49"/>
      <c r="BR57" s="49"/>
      <c r="BS57" s="49"/>
      <c r="BT57" s="49"/>
      <c r="BU57" s="49"/>
      <c r="BV57" s="49"/>
      <c r="BW57" s="49"/>
      <c r="BX57" s="49"/>
      <c r="BY57" s="49"/>
      <c r="BZ57" s="50"/>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8"/>
      <c r="BM58" s="49"/>
      <c r="BN58" s="49"/>
      <c r="BO58" s="49"/>
      <c r="BP58" s="49"/>
      <c r="BQ58" s="49"/>
      <c r="BR58" s="49"/>
      <c r="BS58" s="49"/>
      <c r="BT58" s="49"/>
      <c r="BU58" s="49"/>
      <c r="BV58" s="49"/>
      <c r="BW58" s="49"/>
      <c r="BX58" s="49"/>
      <c r="BY58" s="49"/>
      <c r="BZ58" s="50"/>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8"/>
      <c r="BM59" s="49"/>
      <c r="BN59" s="49"/>
      <c r="BO59" s="49"/>
      <c r="BP59" s="49"/>
      <c r="BQ59" s="49"/>
      <c r="BR59" s="49"/>
      <c r="BS59" s="49"/>
      <c r="BT59" s="49"/>
      <c r="BU59" s="49"/>
      <c r="BV59" s="49"/>
      <c r="BW59" s="49"/>
      <c r="BX59" s="49"/>
      <c r="BY59" s="49"/>
      <c r="BZ59" s="50"/>
    </row>
    <row r="60" spans="1:78" ht="13.5" customHeight="1">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8"/>
      <c r="BM62" s="49"/>
      <c r="BN62" s="49"/>
      <c r="BO62" s="49"/>
      <c r="BP62" s="49"/>
      <c r="BQ62" s="49"/>
      <c r="BR62" s="49"/>
      <c r="BS62" s="49"/>
      <c r="BT62" s="49"/>
      <c r="BU62" s="49"/>
      <c r="BV62" s="49"/>
      <c r="BW62" s="49"/>
      <c r="BX62" s="49"/>
      <c r="BY62" s="49"/>
      <c r="BZ62" s="50"/>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1"/>
      <c r="BM63" s="52"/>
      <c r="BN63" s="52"/>
      <c r="BO63" s="52"/>
      <c r="BP63" s="52"/>
      <c r="BQ63" s="52"/>
      <c r="BR63" s="52"/>
      <c r="BS63" s="52"/>
      <c r="BT63" s="52"/>
      <c r="BU63" s="52"/>
      <c r="BV63" s="52"/>
      <c r="BW63" s="52"/>
      <c r="BX63" s="52"/>
      <c r="BY63" s="52"/>
      <c r="BZ63" s="53"/>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123</v>
      </c>
      <c r="BM66" s="49"/>
      <c r="BN66" s="49"/>
      <c r="BO66" s="49"/>
      <c r="BP66" s="49"/>
      <c r="BQ66" s="49"/>
      <c r="BR66" s="49"/>
      <c r="BS66" s="49"/>
      <c r="BT66" s="49"/>
      <c r="BU66" s="49"/>
      <c r="BV66" s="49"/>
      <c r="BW66" s="49"/>
      <c r="BX66" s="49"/>
      <c r="BY66" s="49"/>
      <c r="BZ66" s="50"/>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【914.53】</v>
      </c>
      <c r="I86" s="26" t="str">
        <f>データ!CA6</f>
        <v>【55.73】</v>
      </c>
      <c r="J86" s="26" t="str">
        <f>データ!CL6</f>
        <v>【276.78】</v>
      </c>
      <c r="K86" s="26" t="str">
        <f>データ!CW6</f>
        <v>【59.15】</v>
      </c>
      <c r="L86" s="26" t="str">
        <f>データ!DH6</f>
        <v>【85.01】</v>
      </c>
      <c r="M86" s="26" t="s">
        <v>56</v>
      </c>
      <c r="N86" s="26" t="s">
        <v>56</v>
      </c>
      <c r="O86" s="26" t="str">
        <f>データ!EO6</f>
        <v>【1.58】</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1" max="1" width="9" style="3"/>
    <col min="2" max="144" width="11.875" style="3" customWidth="1"/>
    <col min="145" max="16384" width="9" style="3"/>
  </cols>
  <sheetData>
    <row r="1" spans="1:14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59</v>
      </c>
      <c r="B3" s="29" t="s">
        <v>60</v>
      </c>
      <c r="C3" s="29" t="s">
        <v>61</v>
      </c>
      <c r="D3" s="29" t="s">
        <v>62</v>
      </c>
      <c r="E3" s="29" t="s">
        <v>63</v>
      </c>
      <c r="F3" s="29" t="s">
        <v>64</v>
      </c>
      <c r="G3" s="29" t="s">
        <v>65</v>
      </c>
      <c r="H3" s="77" t="s">
        <v>66</v>
      </c>
      <c r="I3" s="78"/>
      <c r="J3" s="78"/>
      <c r="K3" s="78"/>
      <c r="L3" s="78"/>
      <c r="M3" s="78"/>
      <c r="N3" s="78"/>
      <c r="O3" s="78"/>
      <c r="P3" s="78"/>
      <c r="Q3" s="78"/>
      <c r="R3" s="78"/>
      <c r="S3" s="78"/>
      <c r="T3" s="78"/>
      <c r="U3" s="78"/>
      <c r="V3" s="78"/>
      <c r="W3" s="78"/>
      <c r="X3" s="79"/>
      <c r="Y3" s="83" t="s">
        <v>67</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c r="A4" s="28" t="s">
        <v>69</v>
      </c>
      <c r="B4" s="30"/>
      <c r="C4" s="30"/>
      <c r="D4" s="30"/>
      <c r="E4" s="30"/>
      <c r="F4" s="30"/>
      <c r="G4" s="30"/>
      <c r="H4" s="80"/>
      <c r="I4" s="81"/>
      <c r="J4" s="81"/>
      <c r="K4" s="81"/>
      <c r="L4" s="81"/>
      <c r="M4" s="81"/>
      <c r="N4" s="81"/>
      <c r="O4" s="81"/>
      <c r="P4" s="81"/>
      <c r="Q4" s="81"/>
      <c r="R4" s="81"/>
      <c r="S4" s="81"/>
      <c r="T4" s="81"/>
      <c r="U4" s="81"/>
      <c r="V4" s="81"/>
      <c r="W4" s="81"/>
      <c r="X4" s="82"/>
      <c r="Y4" s="76" t="s">
        <v>70</v>
      </c>
      <c r="Z4" s="76"/>
      <c r="AA4" s="76"/>
      <c r="AB4" s="76"/>
      <c r="AC4" s="76"/>
      <c r="AD4" s="76"/>
      <c r="AE4" s="76"/>
      <c r="AF4" s="76"/>
      <c r="AG4" s="76"/>
      <c r="AH4" s="76"/>
      <c r="AI4" s="76"/>
      <c r="AJ4" s="76" t="s">
        <v>71</v>
      </c>
      <c r="AK4" s="76"/>
      <c r="AL4" s="76"/>
      <c r="AM4" s="76"/>
      <c r="AN4" s="76"/>
      <c r="AO4" s="76"/>
      <c r="AP4" s="76"/>
      <c r="AQ4" s="76"/>
      <c r="AR4" s="76"/>
      <c r="AS4" s="76"/>
      <c r="AT4" s="76"/>
      <c r="AU4" s="76" t="s">
        <v>72</v>
      </c>
      <c r="AV4" s="76"/>
      <c r="AW4" s="76"/>
      <c r="AX4" s="76"/>
      <c r="AY4" s="76"/>
      <c r="AZ4" s="76"/>
      <c r="BA4" s="76"/>
      <c r="BB4" s="76"/>
      <c r="BC4" s="76"/>
      <c r="BD4" s="76"/>
      <c r="BE4" s="76"/>
      <c r="BF4" s="76" t="s">
        <v>73</v>
      </c>
      <c r="BG4" s="76"/>
      <c r="BH4" s="76"/>
      <c r="BI4" s="76"/>
      <c r="BJ4" s="76"/>
      <c r="BK4" s="76"/>
      <c r="BL4" s="76"/>
      <c r="BM4" s="76"/>
      <c r="BN4" s="76"/>
      <c r="BO4" s="76"/>
      <c r="BP4" s="76"/>
      <c r="BQ4" s="76" t="s">
        <v>74</v>
      </c>
      <c r="BR4" s="76"/>
      <c r="BS4" s="76"/>
      <c r="BT4" s="76"/>
      <c r="BU4" s="76"/>
      <c r="BV4" s="76"/>
      <c r="BW4" s="76"/>
      <c r="BX4" s="76"/>
      <c r="BY4" s="76"/>
      <c r="BZ4" s="76"/>
      <c r="CA4" s="76"/>
      <c r="CB4" s="76" t="s">
        <v>75</v>
      </c>
      <c r="CC4" s="76"/>
      <c r="CD4" s="76"/>
      <c r="CE4" s="76"/>
      <c r="CF4" s="76"/>
      <c r="CG4" s="76"/>
      <c r="CH4" s="76"/>
      <c r="CI4" s="76"/>
      <c r="CJ4" s="76"/>
      <c r="CK4" s="76"/>
      <c r="CL4" s="76"/>
      <c r="CM4" s="76" t="s">
        <v>76</v>
      </c>
      <c r="CN4" s="76"/>
      <c r="CO4" s="76"/>
      <c r="CP4" s="76"/>
      <c r="CQ4" s="76"/>
      <c r="CR4" s="76"/>
      <c r="CS4" s="76"/>
      <c r="CT4" s="76"/>
      <c r="CU4" s="76"/>
      <c r="CV4" s="76"/>
      <c r="CW4" s="76"/>
      <c r="CX4" s="76" t="s">
        <v>77</v>
      </c>
      <c r="CY4" s="76"/>
      <c r="CZ4" s="76"/>
      <c r="DA4" s="76"/>
      <c r="DB4" s="76"/>
      <c r="DC4" s="76"/>
      <c r="DD4" s="76"/>
      <c r="DE4" s="76"/>
      <c r="DF4" s="76"/>
      <c r="DG4" s="76"/>
      <c r="DH4" s="76"/>
      <c r="DI4" s="76" t="s">
        <v>78</v>
      </c>
      <c r="DJ4" s="76"/>
      <c r="DK4" s="76"/>
      <c r="DL4" s="76"/>
      <c r="DM4" s="76"/>
      <c r="DN4" s="76"/>
      <c r="DO4" s="76"/>
      <c r="DP4" s="76"/>
      <c r="DQ4" s="76"/>
      <c r="DR4" s="76"/>
      <c r="DS4" s="76"/>
      <c r="DT4" s="76" t="s">
        <v>79</v>
      </c>
      <c r="DU4" s="76"/>
      <c r="DV4" s="76"/>
      <c r="DW4" s="76"/>
      <c r="DX4" s="76"/>
      <c r="DY4" s="76"/>
      <c r="DZ4" s="76"/>
      <c r="EA4" s="76"/>
      <c r="EB4" s="76"/>
      <c r="EC4" s="76"/>
      <c r="ED4" s="76"/>
      <c r="EE4" s="76" t="s">
        <v>80</v>
      </c>
      <c r="EF4" s="76"/>
      <c r="EG4" s="76"/>
      <c r="EH4" s="76"/>
      <c r="EI4" s="76"/>
      <c r="EJ4" s="76"/>
      <c r="EK4" s="76"/>
      <c r="EL4" s="76"/>
      <c r="EM4" s="76"/>
      <c r="EN4" s="76"/>
      <c r="EO4" s="76"/>
    </row>
    <row r="5" spans="1:14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c r="A6" s="28" t="s">
        <v>109</v>
      </c>
      <c r="B6" s="33">
        <f>B7</f>
        <v>2016</v>
      </c>
      <c r="C6" s="33">
        <f t="shared" ref="C6:X6" si="3">C7</f>
        <v>313891</v>
      </c>
      <c r="D6" s="33">
        <f t="shared" si="3"/>
        <v>47</v>
      </c>
      <c r="E6" s="33">
        <f t="shared" si="3"/>
        <v>17</v>
      </c>
      <c r="F6" s="33">
        <f t="shared" si="3"/>
        <v>5</v>
      </c>
      <c r="G6" s="33">
        <f t="shared" si="3"/>
        <v>0</v>
      </c>
      <c r="H6" s="33" t="str">
        <f t="shared" si="3"/>
        <v>鳥取県　南部町</v>
      </c>
      <c r="I6" s="33" t="str">
        <f t="shared" si="3"/>
        <v>法非適用</v>
      </c>
      <c r="J6" s="33" t="str">
        <f t="shared" si="3"/>
        <v>下水道事業</v>
      </c>
      <c r="K6" s="33" t="str">
        <f t="shared" si="3"/>
        <v>農業集落排水</v>
      </c>
      <c r="L6" s="33" t="str">
        <f t="shared" si="3"/>
        <v>F2</v>
      </c>
      <c r="M6" s="33">
        <f t="shared" si="3"/>
        <v>0</v>
      </c>
      <c r="N6" s="34" t="str">
        <f t="shared" si="3"/>
        <v>-</v>
      </c>
      <c r="O6" s="34" t="str">
        <f t="shared" si="3"/>
        <v>該当数値なし</v>
      </c>
      <c r="P6" s="34">
        <f t="shared" si="3"/>
        <v>46.02</v>
      </c>
      <c r="Q6" s="34">
        <f t="shared" si="3"/>
        <v>100</v>
      </c>
      <c r="R6" s="34">
        <f t="shared" si="3"/>
        <v>3780</v>
      </c>
      <c r="S6" s="34">
        <f t="shared" si="3"/>
        <v>11184</v>
      </c>
      <c r="T6" s="34">
        <f t="shared" si="3"/>
        <v>114.03</v>
      </c>
      <c r="U6" s="34">
        <f t="shared" si="3"/>
        <v>98.08</v>
      </c>
      <c r="V6" s="34">
        <f t="shared" si="3"/>
        <v>5104</v>
      </c>
      <c r="W6" s="34">
        <f t="shared" si="3"/>
        <v>4.42</v>
      </c>
      <c r="X6" s="34">
        <f t="shared" si="3"/>
        <v>1154.75</v>
      </c>
      <c r="Y6" s="35">
        <f>IF(Y7="",NA(),Y7)</f>
        <v>52.38</v>
      </c>
      <c r="Z6" s="35">
        <f t="shared" ref="Z6:AH6" si="4">IF(Z7="",NA(),Z7)</f>
        <v>50.09</v>
      </c>
      <c r="AA6" s="35">
        <f t="shared" si="4"/>
        <v>49.82</v>
      </c>
      <c r="AB6" s="35">
        <f t="shared" si="4"/>
        <v>46.47</v>
      </c>
      <c r="AC6" s="35">
        <f t="shared" si="4"/>
        <v>72.02</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692.58</v>
      </c>
      <c r="BG6" s="35">
        <f t="shared" ref="BG6:BO6" si="7">IF(BG7="",NA(),BG7)</f>
        <v>727.07</v>
      </c>
      <c r="BH6" s="35">
        <f t="shared" si="7"/>
        <v>671.56</v>
      </c>
      <c r="BI6" s="35">
        <f t="shared" si="7"/>
        <v>1383.63</v>
      </c>
      <c r="BJ6" s="35">
        <f t="shared" si="7"/>
        <v>752.5</v>
      </c>
      <c r="BK6" s="35">
        <f t="shared" si="7"/>
        <v>1197.82</v>
      </c>
      <c r="BL6" s="35">
        <f t="shared" si="7"/>
        <v>1126.77</v>
      </c>
      <c r="BM6" s="35">
        <f t="shared" si="7"/>
        <v>1044.8</v>
      </c>
      <c r="BN6" s="35">
        <f t="shared" si="7"/>
        <v>1081.8</v>
      </c>
      <c r="BO6" s="35">
        <f t="shared" si="7"/>
        <v>974.93</v>
      </c>
      <c r="BP6" s="34" t="str">
        <f>IF(BP7="","",IF(BP7="-","【-】","【"&amp;SUBSTITUTE(TEXT(BP7,"#,##0.00"),"-","△")&amp;"】"))</f>
        <v>【914.53】</v>
      </c>
      <c r="BQ6" s="35">
        <f>IF(BQ7="",NA(),BQ7)</f>
        <v>73.209999999999994</v>
      </c>
      <c r="BR6" s="35">
        <f t="shared" ref="BR6:BZ6" si="8">IF(BR7="",NA(),BR7)</f>
        <v>53.45</v>
      </c>
      <c r="BS6" s="35">
        <f t="shared" si="8"/>
        <v>54.06</v>
      </c>
      <c r="BT6" s="35">
        <f t="shared" si="8"/>
        <v>52.05</v>
      </c>
      <c r="BU6" s="35">
        <f t="shared" si="8"/>
        <v>91.79</v>
      </c>
      <c r="BV6" s="35">
        <f t="shared" si="8"/>
        <v>51.03</v>
      </c>
      <c r="BW6" s="35">
        <f t="shared" si="8"/>
        <v>50.9</v>
      </c>
      <c r="BX6" s="35">
        <f t="shared" si="8"/>
        <v>50.82</v>
      </c>
      <c r="BY6" s="35">
        <f t="shared" si="8"/>
        <v>52.19</v>
      </c>
      <c r="BZ6" s="35">
        <f t="shared" si="8"/>
        <v>55.32</v>
      </c>
      <c r="CA6" s="34" t="str">
        <f>IF(CA7="","",IF(CA7="-","【-】","【"&amp;SUBSTITUTE(TEXT(CA7,"#,##0.00"),"-","△")&amp;"】"))</f>
        <v>【55.73】</v>
      </c>
      <c r="CB6" s="35">
        <f>IF(CB7="",NA(),CB7)</f>
        <v>179.92</v>
      </c>
      <c r="CC6" s="35">
        <f t="shared" ref="CC6:CK6" si="9">IF(CC7="",NA(),CC7)</f>
        <v>263.42</v>
      </c>
      <c r="CD6" s="35">
        <f t="shared" si="9"/>
        <v>268.83</v>
      </c>
      <c r="CE6" s="35">
        <f t="shared" si="9"/>
        <v>268.01</v>
      </c>
      <c r="CF6" s="35">
        <f t="shared" si="9"/>
        <v>151.26</v>
      </c>
      <c r="CG6" s="35">
        <f t="shared" si="9"/>
        <v>289.60000000000002</v>
      </c>
      <c r="CH6" s="35">
        <f t="shared" si="9"/>
        <v>293.27</v>
      </c>
      <c r="CI6" s="35">
        <f t="shared" si="9"/>
        <v>300.52</v>
      </c>
      <c r="CJ6" s="35">
        <f t="shared" si="9"/>
        <v>296.14</v>
      </c>
      <c r="CK6" s="35">
        <f t="shared" si="9"/>
        <v>283.17</v>
      </c>
      <c r="CL6" s="34" t="str">
        <f>IF(CL7="","",IF(CL7="-","【-】","【"&amp;SUBSTITUTE(TEXT(CL7,"#,##0.00"),"-","△")&amp;"】"))</f>
        <v>【276.78】</v>
      </c>
      <c r="CM6" s="35">
        <f>IF(CM7="",NA(),CM7)</f>
        <v>69.77</v>
      </c>
      <c r="CN6" s="35">
        <f t="shared" ref="CN6:CV6" si="10">IF(CN7="",NA(),CN7)</f>
        <v>64.849999999999994</v>
      </c>
      <c r="CO6" s="35">
        <f t="shared" si="10"/>
        <v>64.900000000000006</v>
      </c>
      <c r="CP6" s="35">
        <f t="shared" si="10"/>
        <v>68.209999999999994</v>
      </c>
      <c r="CQ6" s="35">
        <f t="shared" si="10"/>
        <v>60.95</v>
      </c>
      <c r="CR6" s="35">
        <f t="shared" si="10"/>
        <v>54.74</v>
      </c>
      <c r="CS6" s="35">
        <f t="shared" si="10"/>
        <v>53.78</v>
      </c>
      <c r="CT6" s="35">
        <f t="shared" si="10"/>
        <v>53.24</v>
      </c>
      <c r="CU6" s="35">
        <f t="shared" si="10"/>
        <v>52.31</v>
      </c>
      <c r="CV6" s="35">
        <f t="shared" si="10"/>
        <v>60.65</v>
      </c>
      <c r="CW6" s="34" t="str">
        <f>IF(CW7="","",IF(CW7="-","【-】","【"&amp;SUBSTITUTE(TEXT(CW7,"#,##0.00"),"-","△")&amp;"】"))</f>
        <v>【59.15】</v>
      </c>
      <c r="CX6" s="35">
        <f>IF(CX7="",NA(),CX7)</f>
        <v>87.57</v>
      </c>
      <c r="CY6" s="35">
        <f t="shared" ref="CY6:DG6" si="11">IF(CY7="",NA(),CY7)</f>
        <v>88.29</v>
      </c>
      <c r="CZ6" s="35">
        <f t="shared" si="11"/>
        <v>89.75</v>
      </c>
      <c r="DA6" s="35">
        <f t="shared" si="11"/>
        <v>89.56</v>
      </c>
      <c r="DB6" s="35">
        <f t="shared" si="11"/>
        <v>90.91</v>
      </c>
      <c r="DC6" s="35">
        <f t="shared" si="11"/>
        <v>83.88</v>
      </c>
      <c r="DD6" s="35">
        <f t="shared" si="11"/>
        <v>84.06</v>
      </c>
      <c r="DE6" s="35">
        <f t="shared" si="11"/>
        <v>84.07</v>
      </c>
      <c r="DF6" s="35">
        <f t="shared" si="11"/>
        <v>84.32</v>
      </c>
      <c r="DG6" s="35">
        <f t="shared" si="11"/>
        <v>84.58</v>
      </c>
      <c r="DH6" s="34" t="str">
        <f>IF(DH7="","",IF(DH7="-","【-】","【"&amp;SUBSTITUTE(TEXT(DH7,"#,##0.00"),"-","△")&amp;"】"))</f>
        <v>【85.01】</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0.04</v>
      </c>
      <c r="EK6" s="35">
        <f t="shared" si="14"/>
        <v>0.03</v>
      </c>
      <c r="EL6" s="35">
        <f t="shared" si="14"/>
        <v>0.02</v>
      </c>
      <c r="EM6" s="35">
        <f t="shared" si="14"/>
        <v>0.01</v>
      </c>
      <c r="EN6" s="35">
        <f t="shared" si="14"/>
        <v>2.0499999999999998</v>
      </c>
      <c r="EO6" s="34" t="str">
        <f>IF(EO7="","",IF(EO7="-","【-】","【"&amp;SUBSTITUTE(TEXT(EO7,"#,##0.00"),"-","△")&amp;"】"))</f>
        <v>【1.58】</v>
      </c>
    </row>
    <row r="7" spans="1:145" s="36" customFormat="1">
      <c r="A7" s="28"/>
      <c r="B7" s="37">
        <v>2016</v>
      </c>
      <c r="C7" s="37">
        <v>313891</v>
      </c>
      <c r="D7" s="37">
        <v>47</v>
      </c>
      <c r="E7" s="37">
        <v>17</v>
      </c>
      <c r="F7" s="37">
        <v>5</v>
      </c>
      <c r="G7" s="37">
        <v>0</v>
      </c>
      <c r="H7" s="37" t="s">
        <v>110</v>
      </c>
      <c r="I7" s="37" t="s">
        <v>111</v>
      </c>
      <c r="J7" s="37" t="s">
        <v>112</v>
      </c>
      <c r="K7" s="37" t="s">
        <v>113</v>
      </c>
      <c r="L7" s="37" t="s">
        <v>114</v>
      </c>
      <c r="M7" s="37"/>
      <c r="N7" s="38" t="s">
        <v>115</v>
      </c>
      <c r="O7" s="38" t="s">
        <v>116</v>
      </c>
      <c r="P7" s="38">
        <v>46.02</v>
      </c>
      <c r="Q7" s="38">
        <v>100</v>
      </c>
      <c r="R7" s="38">
        <v>3780</v>
      </c>
      <c r="S7" s="38">
        <v>11184</v>
      </c>
      <c r="T7" s="38">
        <v>114.03</v>
      </c>
      <c r="U7" s="38">
        <v>98.08</v>
      </c>
      <c r="V7" s="38">
        <v>5104</v>
      </c>
      <c r="W7" s="38">
        <v>4.42</v>
      </c>
      <c r="X7" s="38">
        <v>1154.75</v>
      </c>
      <c r="Y7" s="38">
        <v>52.38</v>
      </c>
      <c r="Z7" s="38">
        <v>50.09</v>
      </c>
      <c r="AA7" s="38">
        <v>49.82</v>
      </c>
      <c r="AB7" s="38">
        <v>46.47</v>
      </c>
      <c r="AC7" s="38">
        <v>72.02</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692.58</v>
      </c>
      <c r="BG7" s="38">
        <v>727.07</v>
      </c>
      <c r="BH7" s="38">
        <v>671.56</v>
      </c>
      <c r="BI7" s="38">
        <v>1383.63</v>
      </c>
      <c r="BJ7" s="38">
        <v>752.5</v>
      </c>
      <c r="BK7" s="38">
        <v>1197.82</v>
      </c>
      <c r="BL7" s="38">
        <v>1126.77</v>
      </c>
      <c r="BM7" s="38">
        <v>1044.8</v>
      </c>
      <c r="BN7" s="38">
        <v>1081.8</v>
      </c>
      <c r="BO7" s="38">
        <v>974.93</v>
      </c>
      <c r="BP7" s="38">
        <v>914.53</v>
      </c>
      <c r="BQ7" s="38">
        <v>73.209999999999994</v>
      </c>
      <c r="BR7" s="38">
        <v>53.45</v>
      </c>
      <c r="BS7" s="38">
        <v>54.06</v>
      </c>
      <c r="BT7" s="38">
        <v>52.05</v>
      </c>
      <c r="BU7" s="38">
        <v>91.79</v>
      </c>
      <c r="BV7" s="38">
        <v>51.03</v>
      </c>
      <c r="BW7" s="38">
        <v>50.9</v>
      </c>
      <c r="BX7" s="38">
        <v>50.82</v>
      </c>
      <c r="BY7" s="38">
        <v>52.19</v>
      </c>
      <c r="BZ7" s="38">
        <v>55.32</v>
      </c>
      <c r="CA7" s="38">
        <v>55.73</v>
      </c>
      <c r="CB7" s="38">
        <v>179.92</v>
      </c>
      <c r="CC7" s="38">
        <v>263.42</v>
      </c>
      <c r="CD7" s="38">
        <v>268.83</v>
      </c>
      <c r="CE7" s="38">
        <v>268.01</v>
      </c>
      <c r="CF7" s="38">
        <v>151.26</v>
      </c>
      <c r="CG7" s="38">
        <v>289.60000000000002</v>
      </c>
      <c r="CH7" s="38">
        <v>293.27</v>
      </c>
      <c r="CI7" s="38">
        <v>300.52</v>
      </c>
      <c r="CJ7" s="38">
        <v>296.14</v>
      </c>
      <c r="CK7" s="38">
        <v>283.17</v>
      </c>
      <c r="CL7" s="38">
        <v>276.77999999999997</v>
      </c>
      <c r="CM7" s="38">
        <v>69.77</v>
      </c>
      <c r="CN7" s="38">
        <v>64.849999999999994</v>
      </c>
      <c r="CO7" s="38">
        <v>64.900000000000006</v>
      </c>
      <c r="CP7" s="38">
        <v>68.209999999999994</v>
      </c>
      <c r="CQ7" s="38">
        <v>60.95</v>
      </c>
      <c r="CR7" s="38">
        <v>54.74</v>
      </c>
      <c r="CS7" s="38">
        <v>53.78</v>
      </c>
      <c r="CT7" s="38">
        <v>53.24</v>
      </c>
      <c r="CU7" s="38">
        <v>52.31</v>
      </c>
      <c r="CV7" s="38">
        <v>60.65</v>
      </c>
      <c r="CW7" s="38">
        <v>59.15</v>
      </c>
      <c r="CX7" s="38">
        <v>87.57</v>
      </c>
      <c r="CY7" s="38">
        <v>88.29</v>
      </c>
      <c r="CZ7" s="38">
        <v>89.75</v>
      </c>
      <c r="DA7" s="38">
        <v>89.56</v>
      </c>
      <c r="DB7" s="38">
        <v>90.91</v>
      </c>
      <c r="DC7" s="38">
        <v>83.88</v>
      </c>
      <c r="DD7" s="38">
        <v>84.06</v>
      </c>
      <c r="DE7" s="38">
        <v>84.07</v>
      </c>
      <c r="DF7" s="38">
        <v>84.32</v>
      </c>
      <c r="DG7" s="38">
        <v>84.58</v>
      </c>
      <c r="DH7" s="38">
        <v>85.01</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0.04</v>
      </c>
      <c r="EK7" s="38">
        <v>0.03</v>
      </c>
      <c r="EL7" s="38">
        <v>0.02</v>
      </c>
      <c r="EM7" s="38">
        <v>0.01</v>
      </c>
      <c r="EN7" s="38">
        <v>2.0499999999999998</v>
      </c>
      <c r="EO7" s="38">
        <v>1.58</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testserver</cp:lastModifiedBy>
  <dcterms:created xsi:type="dcterms:W3CDTF">2017-12-25T02:31:28Z</dcterms:created>
  <dcterms:modified xsi:type="dcterms:W3CDTF">2018-02-15T02:14:52Z</dcterms:modified>
  <cp:category/>
</cp:coreProperties>
</file>