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１０\H30.10公表資料\201810HP公表分データ\"/>
    </mc:Choice>
  </mc:AlternateContent>
  <bookViews>
    <workbookView xWindow="600" yWindow="120" windowWidth="19395" windowHeight="7830"/>
  </bookViews>
  <sheets>
    <sheet name="市町村別計" sheetId="1" r:id="rId1"/>
    <sheet name="市町村別 (男)" sheetId="2" r:id="rId2"/>
    <sheet name="市町村別 (女)" sheetId="3" r:id="rId3"/>
  </sheets>
  <definedNames>
    <definedName name="_xlnm.Print_Area" localSheetId="2">'市町村別 (女)'!$A$1:$V$41</definedName>
    <definedName name="_xlnm.Print_Area" localSheetId="1">'市町村別 (男)'!$A$1:$V$41</definedName>
    <definedName name="_xlnm.Print_Area" localSheetId="0">市町村別計!$A$1:$X$41</definedName>
  </definedNames>
  <calcPr calcId="152511" forceFullCalc="1"/>
</workbook>
</file>

<file path=xl/calcChain.xml><?xml version="1.0" encoding="utf-8"?>
<calcChain xmlns="http://schemas.openxmlformats.org/spreadsheetml/2006/main">
  <c r="J38" i="3" l="1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9" i="2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20" i="1"/>
  <c r="E33" i="3" l="1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38" i="3"/>
  <c r="E20" i="3"/>
  <c r="E29" i="2"/>
  <c r="E21" i="2"/>
  <c r="E22" i="2"/>
  <c r="E23" i="2"/>
  <c r="E24" i="2"/>
  <c r="E25" i="2"/>
  <c r="E26" i="2"/>
  <c r="E27" i="2"/>
  <c r="E28" i="2"/>
  <c r="E30" i="2"/>
  <c r="E31" i="2"/>
  <c r="E32" i="2"/>
  <c r="E33" i="2"/>
  <c r="E34" i="2"/>
  <c r="E35" i="2"/>
  <c r="E36" i="2"/>
  <c r="E37" i="2"/>
  <c r="E38" i="2"/>
  <c r="E20" i="2"/>
  <c r="G28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20" i="1"/>
  <c r="R38" i="3" l="1"/>
  <c r="N38" i="3"/>
  <c r="D38" i="3"/>
  <c r="R37" i="3"/>
  <c r="N37" i="3"/>
  <c r="D37" i="3"/>
  <c r="R36" i="3"/>
  <c r="N36" i="3"/>
  <c r="D36" i="3"/>
  <c r="R35" i="3"/>
  <c r="N35" i="3"/>
  <c r="D35" i="3"/>
  <c r="R34" i="3"/>
  <c r="N34" i="3"/>
  <c r="D34" i="3"/>
  <c r="R33" i="3"/>
  <c r="N33" i="3"/>
  <c r="D33" i="3"/>
  <c r="R32" i="3"/>
  <c r="N32" i="3"/>
  <c r="D32" i="3"/>
  <c r="R31" i="3"/>
  <c r="N31" i="3"/>
  <c r="D31" i="3"/>
  <c r="R30" i="3"/>
  <c r="N30" i="3"/>
  <c r="D30" i="3"/>
  <c r="R29" i="3"/>
  <c r="N29" i="3"/>
  <c r="D29" i="3"/>
  <c r="R28" i="3"/>
  <c r="N28" i="3"/>
  <c r="D28" i="3"/>
  <c r="R27" i="3"/>
  <c r="N27" i="3"/>
  <c r="D27" i="3"/>
  <c r="R26" i="3"/>
  <c r="N26" i="3"/>
  <c r="D26" i="3"/>
  <c r="R25" i="3"/>
  <c r="N25" i="3"/>
  <c r="D25" i="3"/>
  <c r="R24" i="3"/>
  <c r="R12" i="3" s="1"/>
  <c r="N24" i="3"/>
  <c r="D24" i="3"/>
  <c r="D12" i="3" s="1"/>
  <c r="R23" i="3"/>
  <c r="N23" i="3"/>
  <c r="D23" i="3"/>
  <c r="R22" i="3"/>
  <c r="N22" i="3"/>
  <c r="D22" i="3"/>
  <c r="R21" i="3"/>
  <c r="N21" i="3"/>
  <c r="D21" i="3"/>
  <c r="R20" i="3"/>
  <c r="N20" i="3"/>
  <c r="D20" i="3"/>
  <c r="U16" i="3"/>
  <c r="T16" i="3"/>
  <c r="S16" i="3"/>
  <c r="Q16" i="3"/>
  <c r="P16" i="3"/>
  <c r="O16" i="3"/>
  <c r="I16" i="3"/>
  <c r="H16" i="3"/>
  <c r="G16" i="3"/>
  <c r="F16" i="3"/>
  <c r="C16" i="3"/>
  <c r="U15" i="3"/>
  <c r="T15" i="3"/>
  <c r="S15" i="3"/>
  <c r="Q15" i="3"/>
  <c r="P15" i="3"/>
  <c r="O15" i="3"/>
  <c r="I15" i="3"/>
  <c r="H15" i="3"/>
  <c r="G15" i="3"/>
  <c r="F15" i="3"/>
  <c r="C15" i="3"/>
  <c r="U14" i="3"/>
  <c r="U18" i="3" s="1"/>
  <c r="T14" i="3"/>
  <c r="T18" i="3" s="1"/>
  <c r="S14" i="3"/>
  <c r="S18" i="3" s="1"/>
  <c r="Q14" i="3"/>
  <c r="Q18" i="3" s="1"/>
  <c r="P14" i="3"/>
  <c r="P18" i="3" s="1"/>
  <c r="O14" i="3"/>
  <c r="O18" i="3" s="1"/>
  <c r="I14" i="3"/>
  <c r="I18" i="3" s="1"/>
  <c r="H14" i="3"/>
  <c r="G14" i="3"/>
  <c r="G18" i="3" s="1"/>
  <c r="F14" i="3"/>
  <c r="C14" i="3"/>
  <c r="C18" i="3" s="1"/>
  <c r="U13" i="3"/>
  <c r="T13" i="3"/>
  <c r="S13" i="3"/>
  <c r="Q13" i="3"/>
  <c r="P13" i="3"/>
  <c r="O13" i="3"/>
  <c r="I13" i="3"/>
  <c r="H13" i="3"/>
  <c r="G13" i="3"/>
  <c r="F13" i="3"/>
  <c r="C13" i="3"/>
  <c r="U12" i="3"/>
  <c r="T12" i="3"/>
  <c r="S12" i="3"/>
  <c r="Q12" i="3"/>
  <c r="P12" i="3"/>
  <c r="O12" i="3"/>
  <c r="I12" i="3"/>
  <c r="H12" i="3"/>
  <c r="G12" i="3"/>
  <c r="F12" i="3"/>
  <c r="C12" i="3"/>
  <c r="U10" i="3"/>
  <c r="T10" i="3"/>
  <c r="S10" i="3"/>
  <c r="Q10" i="3"/>
  <c r="P10" i="3"/>
  <c r="O10" i="3"/>
  <c r="I10" i="3"/>
  <c r="H10" i="3"/>
  <c r="G10" i="3"/>
  <c r="F10" i="3"/>
  <c r="C10" i="3"/>
  <c r="M26" i="3" l="1"/>
  <c r="B26" i="3" s="1"/>
  <c r="M30" i="3"/>
  <c r="B30" i="3" s="1"/>
  <c r="M34" i="3"/>
  <c r="B34" i="3" s="1"/>
  <c r="M38" i="3"/>
  <c r="B38" i="3" s="1"/>
  <c r="M23" i="3"/>
  <c r="B23" i="3" s="1"/>
  <c r="M27" i="3"/>
  <c r="B27" i="3" s="1"/>
  <c r="M31" i="3"/>
  <c r="B31" i="3" s="1"/>
  <c r="M35" i="3"/>
  <c r="B35" i="3" s="1"/>
  <c r="M22" i="3"/>
  <c r="B22" i="3" s="1"/>
  <c r="M21" i="3"/>
  <c r="M25" i="3"/>
  <c r="B25" i="3" s="1"/>
  <c r="M29" i="3"/>
  <c r="B29" i="3" s="1"/>
  <c r="M33" i="3"/>
  <c r="B33" i="3" s="1"/>
  <c r="M37" i="3"/>
  <c r="B37" i="3" s="1"/>
  <c r="M24" i="3"/>
  <c r="B24" i="3" s="1"/>
  <c r="M28" i="3"/>
  <c r="B28" i="3" s="1"/>
  <c r="M32" i="3"/>
  <c r="M36" i="3"/>
  <c r="B36" i="3" s="1"/>
  <c r="M20" i="3"/>
  <c r="D10" i="3"/>
  <c r="D14" i="3"/>
  <c r="D18" i="3" s="1"/>
  <c r="D13" i="3"/>
  <c r="D17" i="3" s="1"/>
  <c r="I17" i="3"/>
  <c r="R14" i="3"/>
  <c r="R18" i="3" s="1"/>
  <c r="Q17" i="3"/>
  <c r="E15" i="3"/>
  <c r="B20" i="3"/>
  <c r="C19" i="3"/>
  <c r="N16" i="3"/>
  <c r="N15" i="3"/>
  <c r="T11" i="3"/>
  <c r="T9" i="3" s="1"/>
  <c r="T19" i="3"/>
  <c r="R16" i="3"/>
  <c r="N13" i="3"/>
  <c r="Q19" i="3"/>
  <c r="O19" i="3"/>
  <c r="G19" i="3"/>
  <c r="N14" i="3"/>
  <c r="N18" i="3" s="1"/>
  <c r="I19" i="3"/>
  <c r="S17" i="3"/>
  <c r="D15" i="3"/>
  <c r="D16" i="3"/>
  <c r="I11" i="3"/>
  <c r="I9" i="3" s="1"/>
  <c r="U19" i="3"/>
  <c r="N10" i="3"/>
  <c r="G11" i="3"/>
  <c r="G9" i="3" s="1"/>
  <c r="H11" i="3"/>
  <c r="H9" i="3" s="1"/>
  <c r="N12" i="3"/>
  <c r="G17" i="3"/>
  <c r="O17" i="3"/>
  <c r="Q11" i="3"/>
  <c r="Q9" i="3" s="1"/>
  <c r="H17" i="3"/>
  <c r="P17" i="3"/>
  <c r="T17" i="3"/>
  <c r="S11" i="3"/>
  <c r="S9" i="3" s="1"/>
  <c r="F19" i="3"/>
  <c r="S19" i="3"/>
  <c r="R13" i="3"/>
  <c r="R17" i="3" s="1"/>
  <c r="O11" i="3"/>
  <c r="O9" i="3" s="1"/>
  <c r="C11" i="3"/>
  <c r="C9" i="3" s="1"/>
  <c r="U11" i="3"/>
  <c r="U9" i="3" s="1"/>
  <c r="H19" i="3"/>
  <c r="P19" i="3"/>
  <c r="P11" i="3"/>
  <c r="P9" i="3" s="1"/>
  <c r="F17" i="3"/>
  <c r="F11" i="3"/>
  <c r="C17" i="3"/>
  <c r="E10" i="3"/>
  <c r="R10" i="3"/>
  <c r="U17" i="3"/>
  <c r="H18" i="3"/>
  <c r="E12" i="3"/>
  <c r="E13" i="3"/>
  <c r="E14" i="3"/>
  <c r="R15" i="3"/>
  <c r="F18" i="3"/>
  <c r="E16" i="3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20" i="2"/>
  <c r="R21" i="2"/>
  <c r="R22" i="2"/>
  <c r="R23" i="2"/>
  <c r="R24" i="2"/>
  <c r="R12" i="2" s="1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20" i="2"/>
  <c r="D21" i="2"/>
  <c r="D22" i="2"/>
  <c r="D23" i="2"/>
  <c r="D24" i="2"/>
  <c r="D12" i="2" s="1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20" i="2"/>
  <c r="C10" i="2"/>
  <c r="F10" i="2"/>
  <c r="G10" i="2"/>
  <c r="H10" i="2"/>
  <c r="I10" i="2"/>
  <c r="O10" i="2"/>
  <c r="P10" i="2"/>
  <c r="Q10" i="2"/>
  <c r="S10" i="2"/>
  <c r="T10" i="2"/>
  <c r="U10" i="2"/>
  <c r="C12" i="2"/>
  <c r="F12" i="2"/>
  <c r="G12" i="2"/>
  <c r="H12" i="2"/>
  <c r="I12" i="2"/>
  <c r="O12" i="2"/>
  <c r="P12" i="2"/>
  <c r="Q12" i="2"/>
  <c r="S12" i="2"/>
  <c r="T12" i="2"/>
  <c r="U12" i="2"/>
  <c r="C13" i="2"/>
  <c r="F13" i="2"/>
  <c r="G13" i="2"/>
  <c r="H13" i="2"/>
  <c r="I13" i="2"/>
  <c r="O13" i="2"/>
  <c r="P13" i="2"/>
  <c r="Q13" i="2"/>
  <c r="S13" i="2"/>
  <c r="T13" i="2"/>
  <c r="U13" i="2"/>
  <c r="C14" i="2"/>
  <c r="F14" i="2"/>
  <c r="F18" i="2" s="1"/>
  <c r="G14" i="2"/>
  <c r="G18" i="2" s="1"/>
  <c r="H14" i="2"/>
  <c r="H18" i="2" s="1"/>
  <c r="I14" i="2"/>
  <c r="I18" i="2" s="1"/>
  <c r="O14" i="2"/>
  <c r="P14" i="2"/>
  <c r="P18" i="2" s="1"/>
  <c r="Q14" i="2"/>
  <c r="Q18" i="2" s="1"/>
  <c r="S14" i="2"/>
  <c r="S18" i="2" s="1"/>
  <c r="T14" i="2"/>
  <c r="T18" i="2" s="1"/>
  <c r="U14" i="2"/>
  <c r="U18" i="2" s="1"/>
  <c r="C15" i="2"/>
  <c r="F15" i="2"/>
  <c r="G15" i="2"/>
  <c r="H15" i="2"/>
  <c r="I15" i="2"/>
  <c r="O15" i="2"/>
  <c r="P15" i="2"/>
  <c r="Q15" i="2"/>
  <c r="S15" i="2"/>
  <c r="T15" i="2"/>
  <c r="U15" i="2"/>
  <c r="C16" i="2"/>
  <c r="F16" i="2"/>
  <c r="G16" i="2"/>
  <c r="H16" i="2"/>
  <c r="I16" i="2"/>
  <c r="O16" i="2"/>
  <c r="P16" i="2"/>
  <c r="Q16" i="2"/>
  <c r="S16" i="2"/>
  <c r="T16" i="2"/>
  <c r="U16" i="2"/>
  <c r="E12" i="2"/>
  <c r="M38" i="2" l="1"/>
  <c r="B38" i="2" s="1"/>
  <c r="M34" i="2"/>
  <c r="B34" i="2" s="1"/>
  <c r="M30" i="2"/>
  <c r="B30" i="2" s="1"/>
  <c r="M26" i="2"/>
  <c r="B26" i="2" s="1"/>
  <c r="M22" i="2"/>
  <c r="B22" i="2" s="1"/>
  <c r="M35" i="2"/>
  <c r="B35" i="2" s="1"/>
  <c r="M37" i="2"/>
  <c r="B37" i="2" s="1"/>
  <c r="M33" i="2"/>
  <c r="M29" i="2"/>
  <c r="M25" i="2"/>
  <c r="M21" i="2"/>
  <c r="B21" i="2" s="1"/>
  <c r="M36" i="2"/>
  <c r="M32" i="2"/>
  <c r="M28" i="2"/>
  <c r="M24" i="2"/>
  <c r="M31" i="2"/>
  <c r="B31" i="2" s="1"/>
  <c r="M27" i="2"/>
  <c r="B27" i="2" s="1"/>
  <c r="M23" i="2"/>
  <c r="B23" i="2" s="1"/>
  <c r="N12" i="2"/>
  <c r="M20" i="2"/>
  <c r="M12" i="3"/>
  <c r="N17" i="3"/>
  <c r="N19" i="3"/>
  <c r="B12" i="3"/>
  <c r="R19" i="3"/>
  <c r="D11" i="3"/>
  <c r="D9" i="3" s="1"/>
  <c r="M10" i="3"/>
  <c r="N11" i="3"/>
  <c r="N9" i="3" s="1"/>
  <c r="B21" i="3"/>
  <c r="D19" i="3"/>
  <c r="M16" i="3"/>
  <c r="R11" i="3"/>
  <c r="R9" i="3" s="1"/>
  <c r="M14" i="3"/>
  <c r="M18" i="3" s="1"/>
  <c r="B16" i="3"/>
  <c r="B13" i="3"/>
  <c r="B32" i="3"/>
  <c r="M15" i="3"/>
  <c r="E11" i="3"/>
  <c r="E9" i="3" s="1"/>
  <c r="E17" i="3"/>
  <c r="E18" i="3"/>
  <c r="F9" i="3"/>
  <c r="B14" i="3"/>
  <c r="M13" i="3"/>
  <c r="E19" i="3"/>
  <c r="F19" i="2"/>
  <c r="D13" i="2"/>
  <c r="D17" i="2" s="1"/>
  <c r="C17" i="2"/>
  <c r="D10" i="2"/>
  <c r="D16" i="2"/>
  <c r="D15" i="2"/>
  <c r="D14" i="2"/>
  <c r="D18" i="2" s="1"/>
  <c r="U19" i="2"/>
  <c r="P19" i="2"/>
  <c r="G19" i="2"/>
  <c r="Q17" i="2"/>
  <c r="U17" i="2"/>
  <c r="P17" i="2"/>
  <c r="E16" i="2"/>
  <c r="C19" i="2"/>
  <c r="I19" i="2"/>
  <c r="O17" i="2"/>
  <c r="T17" i="2"/>
  <c r="H17" i="2"/>
  <c r="G17" i="2"/>
  <c r="R15" i="2"/>
  <c r="O19" i="2"/>
  <c r="Q19" i="2"/>
  <c r="H19" i="2"/>
  <c r="S17" i="2"/>
  <c r="C11" i="2"/>
  <c r="C9" i="2" s="1"/>
  <c r="G11" i="2"/>
  <c r="G9" i="2" s="1"/>
  <c r="O11" i="2"/>
  <c r="O9" i="2" s="1"/>
  <c r="S11" i="2"/>
  <c r="S9" i="2" s="1"/>
  <c r="S19" i="2"/>
  <c r="O18" i="2"/>
  <c r="R16" i="2"/>
  <c r="R13" i="2"/>
  <c r="C18" i="2"/>
  <c r="T19" i="2"/>
  <c r="I11" i="2"/>
  <c r="I9" i="2" s="1"/>
  <c r="R14" i="2"/>
  <c r="R18" i="2" s="1"/>
  <c r="N13" i="2"/>
  <c r="I17" i="2"/>
  <c r="H11" i="2"/>
  <c r="H9" i="2" s="1"/>
  <c r="E15" i="2"/>
  <c r="E14" i="2"/>
  <c r="E10" i="2"/>
  <c r="N15" i="2"/>
  <c r="E13" i="2"/>
  <c r="U11" i="2"/>
  <c r="U9" i="2" s="1"/>
  <c r="Q11" i="2"/>
  <c r="Q9" i="2" s="1"/>
  <c r="N16" i="2"/>
  <c r="T11" i="2"/>
  <c r="T9" i="2" s="1"/>
  <c r="P11" i="2"/>
  <c r="P9" i="2" s="1"/>
  <c r="F17" i="2"/>
  <c r="F11" i="2"/>
  <c r="N14" i="2"/>
  <c r="N18" i="2" s="1"/>
  <c r="N10" i="2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20" i="1"/>
  <c r="B10" i="3" l="1"/>
  <c r="B17" i="3"/>
  <c r="M17" i="3"/>
  <c r="B18" i="3"/>
  <c r="M11" i="3"/>
  <c r="M19" i="3"/>
  <c r="B15" i="3"/>
  <c r="D19" i="2"/>
  <c r="D11" i="2"/>
  <c r="D9" i="2" s="1"/>
  <c r="R19" i="2"/>
  <c r="R11" i="2"/>
  <c r="N11" i="2"/>
  <c r="N9" i="2" s="1"/>
  <c r="N17" i="2"/>
  <c r="M13" i="2"/>
  <c r="B25" i="2"/>
  <c r="M14" i="2"/>
  <c r="B28" i="2"/>
  <c r="B36" i="2"/>
  <c r="M16" i="2"/>
  <c r="E19" i="2"/>
  <c r="E11" i="2"/>
  <c r="B29" i="2"/>
  <c r="E17" i="2"/>
  <c r="B24" i="2"/>
  <c r="M12" i="2"/>
  <c r="M15" i="2"/>
  <c r="B32" i="2"/>
  <c r="N19" i="2"/>
  <c r="E18" i="2"/>
  <c r="B33" i="2"/>
  <c r="F9" i="2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20" i="1"/>
  <c r="M9" i="3" l="1"/>
  <c r="B19" i="3"/>
  <c r="B11" i="3"/>
  <c r="M11" i="2"/>
  <c r="M18" i="2"/>
  <c r="B15" i="2"/>
  <c r="B12" i="2"/>
  <c r="B16" i="2"/>
  <c r="B13" i="2"/>
  <c r="M19" i="2"/>
  <c r="B14" i="2"/>
  <c r="E9" i="2"/>
  <c r="P21" i="1"/>
  <c r="O21" i="1" s="1"/>
  <c r="P22" i="1"/>
  <c r="O22" i="1" s="1"/>
  <c r="P23" i="1"/>
  <c r="O23" i="1" s="1"/>
  <c r="P24" i="1"/>
  <c r="O24" i="1" s="1"/>
  <c r="P25" i="1"/>
  <c r="O25" i="1" s="1"/>
  <c r="P26" i="1"/>
  <c r="O26" i="1" s="1"/>
  <c r="P27" i="1"/>
  <c r="O27" i="1" s="1"/>
  <c r="P28" i="1"/>
  <c r="O28" i="1" s="1"/>
  <c r="P29" i="1"/>
  <c r="O29" i="1" s="1"/>
  <c r="P30" i="1"/>
  <c r="O30" i="1" s="1"/>
  <c r="P31" i="1"/>
  <c r="O31" i="1" s="1"/>
  <c r="P32" i="1"/>
  <c r="O32" i="1" s="1"/>
  <c r="P33" i="1"/>
  <c r="O33" i="1" s="1"/>
  <c r="P34" i="1"/>
  <c r="O34" i="1" s="1"/>
  <c r="P35" i="1"/>
  <c r="O35" i="1" s="1"/>
  <c r="P36" i="1"/>
  <c r="O36" i="1" s="1"/>
  <c r="P37" i="1"/>
  <c r="O37" i="1" s="1"/>
  <c r="P38" i="1"/>
  <c r="O38" i="1" s="1"/>
  <c r="P20" i="1"/>
  <c r="O20" i="1" s="1"/>
  <c r="B9" i="3" l="1"/>
  <c r="B11" i="2"/>
  <c r="B19" i="2"/>
  <c r="B18" i="2"/>
  <c r="E10" i="1"/>
  <c r="E16" i="1"/>
  <c r="E15" i="1"/>
  <c r="E14" i="1"/>
  <c r="E18" i="1" s="1"/>
  <c r="E13" i="1"/>
  <c r="E12" i="1"/>
  <c r="H10" i="1"/>
  <c r="I10" i="1"/>
  <c r="J10" i="1"/>
  <c r="K10" i="1"/>
  <c r="Q10" i="1"/>
  <c r="R10" i="1"/>
  <c r="S10" i="1"/>
  <c r="U10" i="1"/>
  <c r="V10" i="1"/>
  <c r="W10" i="1"/>
  <c r="H12" i="1"/>
  <c r="I12" i="1"/>
  <c r="J12" i="1"/>
  <c r="K12" i="1"/>
  <c r="Q12" i="1"/>
  <c r="R12" i="1"/>
  <c r="S12" i="1"/>
  <c r="U12" i="1"/>
  <c r="V12" i="1"/>
  <c r="W12" i="1"/>
  <c r="H13" i="1"/>
  <c r="I13" i="1"/>
  <c r="J13" i="1"/>
  <c r="K13" i="1"/>
  <c r="Q13" i="1"/>
  <c r="R13" i="1"/>
  <c r="S13" i="1"/>
  <c r="U13" i="1"/>
  <c r="V13" i="1"/>
  <c r="W13" i="1"/>
  <c r="H14" i="1"/>
  <c r="I14" i="1"/>
  <c r="I18" i="1" s="1"/>
  <c r="J14" i="1"/>
  <c r="K14" i="1"/>
  <c r="K18" i="1" s="1"/>
  <c r="Q14" i="1"/>
  <c r="Q18" i="1" s="1"/>
  <c r="R14" i="1"/>
  <c r="R18" i="1" s="1"/>
  <c r="S14" i="1"/>
  <c r="S18" i="1" s="1"/>
  <c r="U14" i="1"/>
  <c r="U18" i="1" s="1"/>
  <c r="V14" i="1"/>
  <c r="V18" i="1" s="1"/>
  <c r="W14" i="1"/>
  <c r="W18" i="1" s="1"/>
  <c r="H15" i="1"/>
  <c r="I15" i="1"/>
  <c r="J15" i="1"/>
  <c r="K15" i="1"/>
  <c r="Q15" i="1"/>
  <c r="R15" i="1"/>
  <c r="S15" i="1"/>
  <c r="U15" i="1"/>
  <c r="V15" i="1"/>
  <c r="W15" i="1"/>
  <c r="H16" i="1"/>
  <c r="I16" i="1"/>
  <c r="J16" i="1"/>
  <c r="K16" i="1"/>
  <c r="Q16" i="1"/>
  <c r="R16" i="1"/>
  <c r="S16" i="1"/>
  <c r="U16" i="1"/>
  <c r="V16" i="1"/>
  <c r="W16" i="1"/>
  <c r="G12" i="1"/>
  <c r="P12" i="1"/>
  <c r="T12" i="1"/>
  <c r="C16" i="1"/>
  <c r="C15" i="1"/>
  <c r="C14" i="1"/>
  <c r="C18" i="1" s="1"/>
  <c r="C13" i="1"/>
  <c r="C12" i="1"/>
  <c r="C10" i="1"/>
  <c r="J18" i="1" l="1"/>
  <c r="H18" i="1"/>
  <c r="T15" i="1"/>
  <c r="U19" i="1"/>
  <c r="C19" i="1"/>
  <c r="B38" i="1"/>
  <c r="F38" i="1" s="1"/>
  <c r="B29" i="1"/>
  <c r="F29" i="1" s="1"/>
  <c r="S17" i="1"/>
  <c r="K19" i="1"/>
  <c r="H19" i="1"/>
  <c r="B27" i="1"/>
  <c r="F27" i="1" s="1"/>
  <c r="G13" i="1"/>
  <c r="B23" i="1"/>
  <c r="F23" i="1" s="1"/>
  <c r="K17" i="1"/>
  <c r="E17" i="1"/>
  <c r="W19" i="1"/>
  <c r="R19" i="1"/>
  <c r="I19" i="1"/>
  <c r="U17" i="1"/>
  <c r="B21" i="1"/>
  <c r="F21" i="1" s="1"/>
  <c r="V19" i="1"/>
  <c r="Q19" i="1"/>
  <c r="S19" i="1"/>
  <c r="J17" i="1"/>
  <c r="V17" i="1"/>
  <c r="V11" i="1"/>
  <c r="V9" i="1" s="1"/>
  <c r="S11" i="1"/>
  <c r="S9" i="1" s="1"/>
  <c r="B30" i="1"/>
  <c r="F30" i="1" s="1"/>
  <c r="T14" i="1"/>
  <c r="T18" i="1" s="1"/>
  <c r="Q11" i="1"/>
  <c r="Q9" i="1" s="1"/>
  <c r="H11" i="1"/>
  <c r="I17" i="1"/>
  <c r="P16" i="1"/>
  <c r="B26" i="1"/>
  <c r="F26" i="1" s="1"/>
  <c r="P13" i="1"/>
  <c r="P17" i="1" s="1"/>
  <c r="B22" i="1"/>
  <c r="F22" i="1" s="1"/>
  <c r="H17" i="1"/>
  <c r="T13" i="1"/>
  <c r="T17" i="1" s="1"/>
  <c r="K11" i="1"/>
  <c r="K9" i="1" s="1"/>
  <c r="B37" i="1"/>
  <c r="F37" i="1" s="1"/>
  <c r="Q17" i="1"/>
  <c r="J19" i="1"/>
  <c r="U11" i="1"/>
  <c r="U9" i="1" s="1"/>
  <c r="E11" i="1"/>
  <c r="E9" i="1" s="1"/>
  <c r="B33" i="1"/>
  <c r="F33" i="1" s="1"/>
  <c r="O12" i="1"/>
  <c r="T10" i="1"/>
  <c r="C11" i="1"/>
  <c r="C9" i="1" s="1"/>
  <c r="B28" i="1"/>
  <c r="F28" i="1" s="1"/>
  <c r="P10" i="1"/>
  <c r="R11" i="1"/>
  <c r="R9" i="1" s="1"/>
  <c r="P15" i="1"/>
  <c r="B32" i="1"/>
  <c r="F32" i="1" s="1"/>
  <c r="I11" i="1"/>
  <c r="I9" i="1" s="1"/>
  <c r="G10" i="1"/>
  <c r="T16" i="1"/>
  <c r="G15" i="1"/>
  <c r="C17" i="1"/>
  <c r="B35" i="1"/>
  <c r="F35" i="1" s="1"/>
  <c r="W11" i="1"/>
  <c r="W9" i="1" s="1"/>
  <c r="E19" i="1"/>
  <c r="G16" i="1"/>
  <c r="B36" i="1"/>
  <c r="F36" i="1" s="1"/>
  <c r="P14" i="1"/>
  <c r="P18" i="1" s="1"/>
  <c r="R17" i="1"/>
  <c r="J11" i="1"/>
  <c r="G14" i="1"/>
  <c r="W17" i="1"/>
  <c r="D26" i="1" l="1"/>
  <c r="D28" i="1"/>
  <c r="D33" i="1"/>
  <c r="D37" i="1"/>
  <c r="D22" i="1"/>
  <c r="D30" i="1"/>
  <c r="D21" i="1"/>
  <c r="D38" i="1"/>
  <c r="D32" i="1"/>
  <c r="D23" i="1"/>
  <c r="D36" i="1"/>
  <c r="D35" i="1"/>
  <c r="D27" i="1"/>
  <c r="D29" i="1"/>
  <c r="G17" i="1"/>
  <c r="H9" i="1"/>
  <c r="P19" i="1"/>
  <c r="B24" i="1"/>
  <c r="F24" i="1" s="1"/>
  <c r="T11" i="1"/>
  <c r="T9" i="1" s="1"/>
  <c r="T19" i="1"/>
  <c r="G11" i="1"/>
  <c r="O14" i="1"/>
  <c r="B31" i="1"/>
  <c r="F31" i="1" s="1"/>
  <c r="O13" i="1"/>
  <c r="B34" i="1"/>
  <c r="F34" i="1" s="1"/>
  <c r="B16" i="1"/>
  <c r="F16" i="1" s="1"/>
  <c r="P11" i="1"/>
  <c r="P9" i="1" s="1"/>
  <c r="J9" i="1"/>
  <c r="O15" i="1"/>
  <c r="G18" i="1"/>
  <c r="O10" i="1"/>
  <c r="B25" i="1"/>
  <c r="F25" i="1" s="1"/>
  <c r="O16" i="1"/>
  <c r="G19" i="1"/>
  <c r="B20" i="1"/>
  <c r="F20" i="1" s="1"/>
  <c r="D25" i="1" l="1"/>
  <c r="D16" i="1"/>
  <c r="D24" i="1"/>
  <c r="D34" i="1"/>
  <c r="D20" i="1"/>
  <c r="D31" i="1"/>
  <c r="G9" i="1"/>
  <c r="O18" i="1"/>
  <c r="B15" i="1"/>
  <c r="F15" i="1" s="1"/>
  <c r="B14" i="1"/>
  <c r="F14" i="1" s="1"/>
  <c r="B12" i="1"/>
  <c r="F12" i="1" s="1"/>
  <c r="B10" i="1"/>
  <c r="F10" i="1" s="1"/>
  <c r="B13" i="1"/>
  <c r="F13" i="1" s="1"/>
  <c r="O19" i="1"/>
  <c r="O11" i="1"/>
  <c r="O17" i="1"/>
  <c r="D14" i="1" l="1"/>
  <c r="D13" i="1"/>
  <c r="D15" i="1"/>
  <c r="D10" i="1"/>
  <c r="D12" i="1"/>
  <c r="L16" i="1"/>
  <c r="L13" i="1"/>
  <c r="B19" i="1"/>
  <c r="F19" i="1" s="1"/>
  <c r="O9" i="1"/>
  <c r="B18" i="1"/>
  <c r="F18" i="1" s="1"/>
  <c r="B17" i="1"/>
  <c r="F17" i="1" s="1"/>
  <c r="B11" i="1"/>
  <c r="F11" i="1" s="1"/>
  <c r="D18" i="1" l="1"/>
  <c r="D17" i="1"/>
  <c r="D11" i="1"/>
  <c r="D19" i="1"/>
  <c r="L9" i="1"/>
  <c r="L12" i="1"/>
  <c r="L10" i="1"/>
  <c r="L15" i="1"/>
  <c r="L14" i="1"/>
  <c r="B9" i="1"/>
  <c r="D9" i="1" l="1"/>
  <c r="F9" i="1"/>
  <c r="L11" i="1"/>
  <c r="L18" i="1"/>
  <c r="L17" i="1"/>
  <c r="L19" i="1"/>
  <c r="R17" i="2"/>
  <c r="R10" i="2"/>
  <c r="R9" i="2" s="1"/>
  <c r="M10" i="2" l="1"/>
  <c r="B20" i="2"/>
  <c r="M17" i="2"/>
  <c r="B17" i="2" l="1"/>
  <c r="B10" i="2"/>
  <c r="M9" i="2"/>
  <c r="B9" i="2" l="1"/>
</calcChain>
</file>

<file path=xl/sharedStrings.xml><?xml version="1.0" encoding="utf-8"?>
<sst xmlns="http://schemas.openxmlformats.org/spreadsheetml/2006/main" count="194" uniqueCount="63">
  <si>
    <t>江府町</t>
    <rPh sb="0" eb="3">
      <t>コウフチョウ</t>
    </rPh>
    <phoneticPr fontId="2"/>
  </si>
  <si>
    <t>日野町</t>
    <rPh sb="0" eb="3">
      <t>ヒノチョウ</t>
    </rPh>
    <phoneticPr fontId="2"/>
  </si>
  <si>
    <t>日南町</t>
    <rPh sb="0" eb="3">
      <t>ニチナンチョウ</t>
    </rPh>
    <phoneticPr fontId="2"/>
  </si>
  <si>
    <t>伯耆町</t>
    <rPh sb="0" eb="3">
      <t>ホウキチョウ</t>
    </rPh>
    <phoneticPr fontId="2"/>
  </si>
  <si>
    <t>南部町</t>
    <rPh sb="0" eb="3">
      <t>ナンブチョウ</t>
    </rPh>
    <phoneticPr fontId="2"/>
  </si>
  <si>
    <t>大山町</t>
    <rPh sb="0" eb="3">
      <t>ダイセンチョウ</t>
    </rPh>
    <phoneticPr fontId="2"/>
  </si>
  <si>
    <t>日吉津村</t>
    <rPh sb="0" eb="4">
      <t>ヒエヅソン</t>
    </rPh>
    <phoneticPr fontId="2"/>
  </si>
  <si>
    <t>北栄町</t>
    <rPh sb="0" eb="3">
      <t>ホクエイチョウ</t>
    </rPh>
    <phoneticPr fontId="2"/>
  </si>
  <si>
    <t>琴浦町</t>
    <rPh sb="0" eb="3">
      <t>コトウラチョウ</t>
    </rPh>
    <phoneticPr fontId="2"/>
  </si>
  <si>
    <t>湯梨浜町</t>
    <rPh sb="0" eb="4">
      <t>ユリハマチョウ</t>
    </rPh>
    <phoneticPr fontId="2"/>
  </si>
  <si>
    <t>三朝町</t>
    <rPh sb="0" eb="3">
      <t>ミササチョウ</t>
    </rPh>
    <phoneticPr fontId="2"/>
  </si>
  <si>
    <t>八頭町</t>
    <rPh sb="0" eb="3">
      <t>ヤズチョウ</t>
    </rPh>
    <phoneticPr fontId="2"/>
  </si>
  <si>
    <t>智頭町</t>
    <rPh sb="0" eb="3">
      <t>チヅチョウ</t>
    </rPh>
    <phoneticPr fontId="2"/>
  </si>
  <si>
    <t>若桜町</t>
    <rPh sb="0" eb="3">
      <t>ワカサチョウ</t>
    </rPh>
    <phoneticPr fontId="2"/>
  </si>
  <si>
    <t>岩美町</t>
    <rPh sb="0" eb="3">
      <t>イワミチョウ</t>
    </rPh>
    <phoneticPr fontId="2"/>
  </si>
  <si>
    <t>境港市</t>
    <rPh sb="0" eb="3">
      <t>サカイミナトシ</t>
    </rPh>
    <phoneticPr fontId="2"/>
  </si>
  <si>
    <t>倉吉市</t>
    <rPh sb="0" eb="3">
      <t>クラヨシシ</t>
    </rPh>
    <phoneticPr fontId="2"/>
  </si>
  <si>
    <t>米子市</t>
    <rPh sb="0" eb="3">
      <t>ヨナゴシ</t>
    </rPh>
    <phoneticPr fontId="2"/>
  </si>
  <si>
    <t>鳥取市</t>
    <rPh sb="0" eb="3">
      <t>トットリシ</t>
    </rPh>
    <phoneticPr fontId="2"/>
  </si>
  <si>
    <t>西部地区</t>
    <rPh sb="0" eb="2">
      <t>セイブ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</si>
  <si>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</si>
  <si>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</si>
  <si>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日野郡</t>
    <rPh sb="0" eb="3">
      <t>ヒノグン</t>
    </rPh>
    <phoneticPr fontId="2"/>
  </si>
  <si>
    <t>西伯郡</t>
    <rPh sb="0" eb="3">
      <t>サイハクグン</t>
    </rPh>
    <phoneticPr fontId="2"/>
  </si>
  <si>
    <t>東伯郡</t>
    <rPh sb="0" eb="3">
      <t>トウハクグン</t>
    </rPh>
    <phoneticPr fontId="2"/>
  </si>
  <si>
    <t>八頭郡</t>
    <rPh sb="0" eb="3">
      <t>ヤズグン</t>
    </rPh>
    <phoneticPr fontId="2"/>
  </si>
  <si>
    <t>岩美郡</t>
    <rPh sb="0" eb="3">
      <t>イワミグン</t>
    </rPh>
    <phoneticPr fontId="2"/>
  </si>
  <si>
    <t>郡計</t>
    <rPh sb="0" eb="1">
      <t>グン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</si>
  <si>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</si>
  <si>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県計</t>
    <rPh sb="0" eb="2">
      <t>ケンケイ</t>
    </rPh>
    <phoneticPr fontId="2"/>
  </si>
  <si>
    <t>県内</t>
    <rPh sb="0" eb="2">
      <t>ケンナイ</t>
    </rPh>
    <phoneticPr fontId="2"/>
  </si>
  <si>
    <t>県外・国外</t>
    <rPh sb="0" eb="2">
      <t>ケンガイ</t>
    </rPh>
    <rPh sb="3" eb="5">
      <t>コクガイ</t>
    </rPh>
    <phoneticPr fontId="2"/>
  </si>
  <si>
    <t>総数</t>
    <rPh sb="0" eb="2">
      <t>ソウスウ</t>
    </rPh>
    <phoneticPr fontId="2"/>
  </si>
  <si>
    <t>死亡</t>
    <rPh sb="0" eb="2">
      <t>シボウ</t>
    </rPh>
    <phoneticPr fontId="2"/>
  </si>
  <si>
    <t>出生</t>
    <rPh sb="0" eb="2">
      <t>シュッショウ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</si>
  <si>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</si>
  <si>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</si>
  <si>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対前年同月増減</t>
    <rPh sb="0" eb="1">
      <t>タイ</t>
    </rPh>
    <rPh sb="1" eb="5">
      <t>ゼンエンドウゲツ</t>
    </rPh>
    <rPh sb="5" eb="7">
      <t>ゾウゲン</t>
    </rPh>
    <phoneticPr fontId="2"/>
  </si>
  <si>
    <t>対前月増減</t>
    <rPh sb="0" eb="1">
      <t>タイ</t>
    </rPh>
    <rPh sb="1" eb="3">
      <t>ゼンゲツ</t>
    </rPh>
    <rPh sb="3" eb="5">
      <t>ゾウゲン</t>
    </rPh>
    <phoneticPr fontId="2"/>
  </si>
  <si>
    <t>地域</t>
    <rPh sb="0" eb="2">
      <t>チイキ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</si>
  <si>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</si>
  <si>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自然増減数</t>
    <rPh sb="0" eb="2">
      <t>シゼン</t>
    </rPh>
    <rPh sb="2" eb="4">
      <t>ゾウゲン</t>
    </rPh>
    <rPh sb="4" eb="5">
      <t>スウ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</si>
  <si>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2"/>
  </si>
  <si>
    <t>総数</t>
    <rPh sb="0" eb="2">
      <t>ソウスウ</t>
    </rPh>
    <phoneticPr fontId="1"/>
  </si>
  <si>
    <t>男女計</t>
    <rPh sb="0" eb="3">
      <t>ダンジョケイ</t>
    </rPh>
    <phoneticPr fontId="1"/>
  </si>
  <si>
    <t>自然増減率</t>
    <rPh sb="0" eb="2">
      <t>シゼン</t>
    </rPh>
    <rPh sb="2" eb="5">
      <t>ゾウゲンリツ</t>
    </rPh>
    <phoneticPr fontId="1"/>
  </si>
  <si>
    <t>出生率</t>
    <rPh sb="0" eb="3">
      <t>シュッショウリツ</t>
    </rPh>
    <phoneticPr fontId="1"/>
  </si>
  <si>
    <t>死亡率</t>
    <rPh sb="0" eb="3">
      <t>シボウリツ</t>
    </rPh>
    <phoneticPr fontId="1"/>
  </si>
  <si>
    <t>人口1,000人あたり</t>
    <rPh sb="0" eb="2">
      <t>ジンコウ</t>
    </rPh>
    <rPh sb="7" eb="8">
      <t>ニン</t>
    </rPh>
    <phoneticPr fontId="1"/>
  </si>
  <si>
    <t>県内</t>
    <rPh sb="0" eb="2">
      <t>ケンナイ</t>
    </rPh>
    <phoneticPr fontId="1"/>
  </si>
  <si>
    <t>社会増減率</t>
    <rPh sb="0" eb="2">
      <t>シャカイ</t>
    </rPh>
    <rPh sb="2" eb="5">
      <t>ゾウゲンリツ</t>
    </rPh>
    <phoneticPr fontId="2"/>
  </si>
  <si>
    <t>女計</t>
    <rPh sb="0" eb="1">
      <t>オンナ</t>
    </rPh>
    <rPh sb="1" eb="2">
      <t>ケイ</t>
    </rPh>
    <phoneticPr fontId="1"/>
  </si>
  <si>
    <t>男計</t>
    <rPh sb="0" eb="1">
      <t>オトコ</t>
    </rPh>
    <rPh sb="1" eb="2">
      <t>ケイ</t>
    </rPh>
    <phoneticPr fontId="1"/>
  </si>
  <si>
    <t>第１３表　市町村別、男女別人口増減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3" eb="15">
      <t>ジンコウ</t>
    </rPh>
    <rPh sb="15" eb="17">
      <t>ゾウゲン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</si>
  <si>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</si>
  <si>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2"/>
  </si>
  <si>
    <t>対前年同月増減数</t>
    <rPh sb="0" eb="1">
      <t>タイ</t>
    </rPh>
    <rPh sb="1" eb="5">
      <t>ゼンエンドウゲツ</t>
    </rPh>
    <rPh sb="5" eb="7">
      <t>ゾウゲン</t>
    </rPh>
    <rPh sb="7" eb="8">
      <t>スウ</t>
    </rPh>
    <phoneticPr fontId="2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</si>
  <si>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2"/>
  </si>
  <si>
    <t>対前年同月増減率</t>
    <rPh sb="0" eb="1">
      <t>タイ</t>
    </rPh>
    <rPh sb="1" eb="5">
      <t>ゼンエンドウゲツ</t>
    </rPh>
    <rPh sb="5" eb="7">
      <t>ゾウゲン</t>
    </rPh>
    <rPh sb="7" eb="8">
      <t>リツ</t>
    </rPh>
    <phoneticPr fontId="2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</si>
  <si>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</si>
  <si>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注）自然増減率、出生率、死亡率、社会増減率は次の式により、年率換算したものである。</t>
  </si>
  <si>
    <t>　　率＝月間件数÷月間日数×年間日数÷月初人口×１０００</t>
    <phoneticPr fontId="1"/>
  </si>
  <si>
    <t>　　少数第２位以下を四捨五入して算出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</si>
</sst>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 "/>
    <numFmt numFmtId="178" formatCode="0.0_);[Red]\(0.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3" xfId="0" applyNumberFormat="1" applyFont="1" applyBorder="1">
      <alignment vertical="center"/>
    </xf>
    <xf numFmtId="176" fontId="0" fillId="0" borderId="15" xfId="0" applyNumberFormat="1" applyFont="1" applyBorder="1">
      <alignment vertical="center"/>
    </xf>
    <xf numFmtId="176" fontId="0" fillId="0" borderId="2" xfId="0" applyNumberFormat="1" applyFont="1" applyBorder="1">
      <alignment vertical="center"/>
    </xf>
    <xf numFmtId="176" fontId="0" fillId="0" borderId="1" xfId="0" applyNumberFormat="1" applyFont="1" applyBorder="1">
      <alignment vertical="center"/>
    </xf>
    <xf numFmtId="176" fontId="0" fillId="0" borderId="5" xfId="0" applyNumberFormat="1" applyFont="1" applyBorder="1">
      <alignment vertical="center"/>
    </xf>
    <xf numFmtId="176" fontId="0" fillId="0" borderId="4" xfId="0" applyNumberFormat="1" applyFont="1" applyBorder="1">
      <alignment vertical="center"/>
    </xf>
    <xf numFmtId="176" fontId="0" fillId="0" borderId="8" xfId="0" applyNumberFormat="1" applyFont="1" applyBorder="1">
      <alignment vertical="center"/>
    </xf>
    <xf numFmtId="176" fontId="0" fillId="0" borderId="16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6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15" xfId="0" applyNumberFormat="1" applyBorder="1">
      <alignment vertical="center"/>
    </xf>
    <xf numFmtId="0" fontId="4" fillId="0" borderId="0" xfId="0" applyFont="1">
      <alignment vertical="center"/>
    </xf>
    <xf numFmtId="177" fontId="0" fillId="0" borderId="3" xfId="0" applyNumberFormat="1" applyFont="1" applyBorder="1">
      <alignment vertical="center"/>
    </xf>
    <xf numFmtId="177" fontId="0" fillId="0" borderId="2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177" fontId="0" fillId="0" borderId="4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0" fillId="0" borderId="3" xfId="0" applyNumberFormat="1" applyFont="1" applyBorder="1" applyAlignment="1">
      <alignment horizontal="right" vertical="center"/>
    </xf>
    <xf numFmtId="177" fontId="0" fillId="0" borderId="2" xfId="0" applyNumberFormat="1" applyFont="1" applyBorder="1" applyAlignment="1">
      <alignment horizontal="right" vertical="center"/>
    </xf>
    <xf numFmtId="177" fontId="0" fillId="0" borderId="1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8" xfId="0" applyNumberFormat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1"/>
  <sheetViews>
    <sheetView tabSelected="1" view="pageBreakPreview" zoomScale="70" zoomScaleNormal="100" zoomScaleSheetLayoutView="70" workbookViewId="0">
      <selection activeCell="K9" sqref="K9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4" x14ac:dyDescent="0.15">
      <c r="A2" t="s">
        <v>53</v>
      </c>
      <c r="C2" s="16"/>
      <c r="D2" s="16"/>
      <c r="E2" s="16"/>
      <c r="F2" s="16"/>
    </row>
    <row r="3" spans="1:24" x14ac:dyDescent="0.15">
      <c r="C3" s="16"/>
      <c r="D3" s="16"/>
      <c r="E3" s="16"/>
      <c r="F3" s="16"/>
    </row>
    <row r="4" spans="1:24" x14ac:dyDescent="0.15">
      <c r="A4" t="s">
        <v>44</v>
      </c>
      <c r="C4" s="16"/>
      <c r="D4" s="16"/>
      <c r="E4" s="16"/>
      <c r="F4" s="16"/>
    </row>
    <row r="5" spans="1:24" ht="13.5" customHeight="1" x14ac:dyDescent="0.15">
      <c r="A5" s="74" t="s">
        <v>39</v>
      </c>
      <c r="B5" s="86" t="s">
        <v>42</v>
      </c>
      <c r="C5" s="87"/>
      <c r="D5" s="87"/>
      <c r="E5" s="87"/>
      <c r="F5" s="88"/>
      <c r="G5" s="80" t="s">
        <v>41</v>
      </c>
      <c r="H5" s="81"/>
      <c r="I5" s="81"/>
      <c r="J5" s="81"/>
      <c r="K5" s="81"/>
      <c r="L5" s="81"/>
      <c r="M5" s="81"/>
      <c r="N5" s="82"/>
      <c r="O5" s="86" t="s">
        <v>40</v>
      </c>
      <c r="P5" s="87"/>
      <c r="Q5" s="87"/>
      <c r="R5" s="87"/>
      <c r="S5" s="87"/>
      <c r="T5" s="87"/>
      <c r="U5" s="87"/>
      <c r="V5" s="87"/>
      <c r="W5" s="87"/>
      <c r="X5" s="88"/>
    </row>
    <row r="6" spans="1:24" ht="13.5" customHeight="1" x14ac:dyDescent="0.15">
      <c r="A6" s="75"/>
      <c r="B6" s="20"/>
      <c r="C6" s="77" t="s">
        <v>55</v>
      </c>
      <c r="D6" s="77" t="s">
        <v>57</v>
      </c>
      <c r="E6" s="77" t="s">
        <v>56</v>
      </c>
      <c r="F6" s="77" t="s">
        <v>58</v>
      </c>
      <c r="G6" s="15"/>
      <c r="H6" s="20"/>
      <c r="I6" s="85" t="s">
        <v>59</v>
      </c>
      <c r="J6" s="20"/>
      <c r="K6" s="85" t="s">
        <v>59</v>
      </c>
      <c r="L6" s="86" t="s">
        <v>48</v>
      </c>
      <c r="M6" s="87"/>
      <c r="N6" s="88"/>
      <c r="O6" s="14"/>
      <c r="P6" s="80" t="s">
        <v>36</v>
      </c>
      <c r="Q6" s="81"/>
      <c r="R6" s="81"/>
      <c r="S6" s="82"/>
      <c r="T6" s="80" t="s">
        <v>35</v>
      </c>
      <c r="U6" s="81"/>
      <c r="V6" s="81"/>
      <c r="W6" s="82"/>
      <c r="X6" s="26" t="s">
        <v>48</v>
      </c>
    </row>
    <row r="7" spans="1:24" ht="13.5" customHeight="1" x14ac:dyDescent="0.15">
      <c r="A7" s="75"/>
      <c r="B7" s="18" t="s">
        <v>43</v>
      </c>
      <c r="C7" s="78"/>
      <c r="D7" s="78"/>
      <c r="E7" s="78"/>
      <c r="F7" s="78"/>
      <c r="G7" s="11" t="s">
        <v>32</v>
      </c>
      <c r="H7" s="12" t="s">
        <v>34</v>
      </c>
      <c r="I7" s="83"/>
      <c r="J7" s="18" t="s">
        <v>33</v>
      </c>
      <c r="K7" s="83"/>
      <c r="L7" s="85" t="s">
        <v>45</v>
      </c>
      <c r="M7" s="17" t="s">
        <v>46</v>
      </c>
      <c r="N7" s="17" t="s">
        <v>47</v>
      </c>
      <c r="O7" s="12" t="s">
        <v>32</v>
      </c>
      <c r="P7" s="14" t="s">
        <v>32</v>
      </c>
      <c r="Q7" s="85" t="s">
        <v>59</v>
      </c>
      <c r="R7" s="85" t="s">
        <v>31</v>
      </c>
      <c r="S7" s="13" t="s">
        <v>30</v>
      </c>
      <c r="T7" s="12" t="s">
        <v>32</v>
      </c>
      <c r="U7" s="85" t="s">
        <v>59</v>
      </c>
      <c r="V7" s="83" t="s">
        <v>31</v>
      </c>
      <c r="W7" s="21" t="s">
        <v>49</v>
      </c>
      <c r="X7" s="85" t="s">
        <v>50</v>
      </c>
    </row>
    <row r="8" spans="1:24" ht="30.75" customHeight="1" x14ac:dyDescent="0.15">
      <c r="A8" s="76"/>
      <c r="B8" s="19"/>
      <c r="C8" s="79"/>
      <c r="D8" s="79"/>
      <c r="E8" s="79"/>
      <c r="F8" s="79"/>
      <c r="G8" s="11"/>
      <c r="H8" s="10"/>
      <c r="I8" s="84"/>
      <c r="J8" s="19"/>
      <c r="K8" s="84"/>
      <c r="L8" s="84"/>
      <c r="M8" s="19"/>
      <c r="N8" s="19"/>
      <c r="O8" s="10"/>
      <c r="P8" s="10"/>
      <c r="Q8" s="84"/>
      <c r="R8" s="84"/>
      <c r="S8" s="9"/>
      <c r="T8" s="10"/>
      <c r="U8" s="84"/>
      <c r="V8" s="84"/>
      <c r="W8" s="22"/>
      <c r="X8" s="84"/>
    </row>
    <row r="9" spans="1:24" ht="18.75" customHeight="1" x14ac:dyDescent="0.15">
      <c r="A9" s="8" t="s">
        <v>29</v>
      </c>
      <c r="B9" s="34">
        <f>B10+B11</f>
        <v>-69</v>
      </c>
      <c r="C9" s="34">
        <f>C10+C11</f>
        <v>197</v>
      </c>
      <c r="D9" s="64">
        <f>IF(B9-C9=0,"-",(1-(B9/(B9-C9)))*-1)</f>
        <v>-0.74060150375939848</v>
      </c>
      <c r="E9" s="34">
        <f>E10+E11</f>
        <v>113</v>
      </c>
      <c r="F9" s="64">
        <f>IF(B9-E9=0,"-",(1-(B9/(B9-E9)))*-1)</f>
        <v>-0.62087912087912089</v>
      </c>
      <c r="G9" s="34">
        <f>G10+G11</f>
        <v>-174</v>
      </c>
      <c r="H9" s="34">
        <f>H10+H11</f>
        <v>335</v>
      </c>
      <c r="I9" s="34">
        <f>I10+I11</f>
        <v>-17</v>
      </c>
      <c r="J9" s="34">
        <f>J10+J11</f>
        <v>509</v>
      </c>
      <c r="K9" s="34">
        <f>K10+K11</f>
        <v>-52</v>
      </c>
      <c r="L9" s="51">
        <f t="shared" ref="L9:L19" si="0">M9-N9</f>
        <v>-3.7768702822572733</v>
      </c>
      <c r="M9" s="55">
        <v>7.2715606008976232</v>
      </c>
      <c r="N9" s="55">
        <v>11.048430883154897</v>
      </c>
      <c r="O9" s="34">
        <f t="shared" ref="O9:W9" si="1">O10+O11</f>
        <v>105</v>
      </c>
      <c r="P9" s="34">
        <f t="shared" si="1"/>
        <v>1091</v>
      </c>
      <c r="Q9" s="34">
        <f t="shared" si="1"/>
        <v>66</v>
      </c>
      <c r="R9" s="34">
        <f t="shared" si="1"/>
        <v>713</v>
      </c>
      <c r="S9" s="34">
        <f t="shared" si="1"/>
        <v>378</v>
      </c>
      <c r="T9" s="34">
        <f t="shared" si="1"/>
        <v>986</v>
      </c>
      <c r="U9" s="34">
        <f t="shared" si="1"/>
        <v>-12</v>
      </c>
      <c r="V9" s="34">
        <f t="shared" si="1"/>
        <v>608</v>
      </c>
      <c r="W9" s="34">
        <f t="shared" si="1"/>
        <v>378</v>
      </c>
      <c r="X9" s="51">
        <v>2.2791458599828402</v>
      </c>
    </row>
    <row r="10" spans="1:24" ht="18.75" customHeight="1" x14ac:dyDescent="0.15">
      <c r="A10" s="6" t="s">
        <v>28</v>
      </c>
      <c r="B10" s="35">
        <f>B20+B21+B22+B23</f>
        <v>-17</v>
      </c>
      <c r="C10" s="35">
        <f>C20+C21+C22+C23</f>
        <v>193</v>
      </c>
      <c r="D10" s="65">
        <f t="shared" ref="D10:D38" si="2">IF(B10-C10=0,"-",(1-(B10/(B10-C10)))*-1)</f>
        <v>-0.919047619047619</v>
      </c>
      <c r="E10" s="35">
        <f>E20+E21+E22+E23</f>
        <v>70</v>
      </c>
      <c r="F10" s="65">
        <f t="shared" ref="F10:F38" si="3">IF(B10-E10=0,"-",(1-(B10/(B10-E10)))*-1)</f>
        <v>-0.8045977011494253</v>
      </c>
      <c r="G10" s="35">
        <f>G20+G21+G22+G23</f>
        <v>-55</v>
      </c>
      <c r="H10" s="35">
        <f>H20+H21+H22+H23</f>
        <v>265</v>
      </c>
      <c r="I10" s="35">
        <f>I20+I21+I22+I23</f>
        <v>-12</v>
      </c>
      <c r="J10" s="35">
        <f>J20+J21+J22+J23</f>
        <v>320</v>
      </c>
      <c r="K10" s="35">
        <f>K20+K21+K22+K23</f>
        <v>-73</v>
      </c>
      <c r="L10" s="48">
        <f t="shared" si="0"/>
        <v>-1.5973042755240456</v>
      </c>
      <c r="M10" s="56">
        <v>7.6961024184340463</v>
      </c>
      <c r="N10" s="56">
        <v>9.2934066939580919</v>
      </c>
      <c r="O10" s="35">
        <f t="shared" ref="O10:W10" si="4">O20+O21+O22+O23</f>
        <v>38</v>
      </c>
      <c r="P10" s="35">
        <f t="shared" si="4"/>
        <v>770</v>
      </c>
      <c r="Q10" s="35">
        <f t="shared" si="4"/>
        <v>-27</v>
      </c>
      <c r="R10" s="35">
        <f t="shared" si="4"/>
        <v>547</v>
      </c>
      <c r="S10" s="35">
        <f t="shared" si="4"/>
        <v>223</v>
      </c>
      <c r="T10" s="35">
        <f t="shared" si="4"/>
        <v>732</v>
      </c>
      <c r="U10" s="35">
        <f t="shared" si="4"/>
        <v>-36</v>
      </c>
      <c r="V10" s="35">
        <f t="shared" si="4"/>
        <v>493</v>
      </c>
      <c r="W10" s="35">
        <f t="shared" si="4"/>
        <v>239</v>
      </c>
      <c r="X10" s="48">
        <v>1.1035920449075292</v>
      </c>
    </row>
    <row r="11" spans="1:24" ht="18.75" customHeight="1" x14ac:dyDescent="0.15">
      <c r="A11" s="2" t="s">
        <v>27</v>
      </c>
      <c r="B11" s="36">
        <f>B12+B13+B14+B15+B16</f>
        <v>-52</v>
      </c>
      <c r="C11" s="36">
        <f>C12+C13+C14+C15+C16</f>
        <v>4</v>
      </c>
      <c r="D11" s="66">
        <f t="shared" si="2"/>
        <v>-7.1428571428571397E-2</v>
      </c>
      <c r="E11" s="36">
        <f>E12+E13+E14+E15+E16</f>
        <v>43</v>
      </c>
      <c r="F11" s="66">
        <f t="shared" si="3"/>
        <v>-0.45263157894736838</v>
      </c>
      <c r="G11" s="36">
        <f>G12+G13+G14+G15+G16</f>
        <v>-119</v>
      </c>
      <c r="H11" s="36">
        <f>H12+H13+H14+H15+H16</f>
        <v>70</v>
      </c>
      <c r="I11" s="36">
        <f>I12+I13+I14+I15+I16</f>
        <v>-5</v>
      </c>
      <c r="J11" s="36">
        <f>J12+J13+J14+J15+J16</f>
        <v>189</v>
      </c>
      <c r="K11" s="36">
        <f>K12+K13+K14+K15+K16</f>
        <v>21</v>
      </c>
      <c r="L11" s="50">
        <f t="shared" si="0"/>
        <v>-10.226111605524242</v>
      </c>
      <c r="M11" s="57">
        <v>6.015359767955438</v>
      </c>
      <c r="N11" s="57">
        <v>16.24147137347968</v>
      </c>
      <c r="O11" s="36">
        <f t="shared" ref="O11:W11" si="5">O12+O13+O14+O15+O16</f>
        <v>67</v>
      </c>
      <c r="P11" s="36">
        <f t="shared" si="5"/>
        <v>321</v>
      </c>
      <c r="Q11" s="36">
        <f t="shared" si="5"/>
        <v>93</v>
      </c>
      <c r="R11" s="36">
        <f t="shared" si="5"/>
        <v>166</v>
      </c>
      <c r="S11" s="36">
        <f t="shared" si="5"/>
        <v>155</v>
      </c>
      <c r="T11" s="36">
        <f t="shared" si="5"/>
        <v>254</v>
      </c>
      <c r="U11" s="36">
        <f t="shared" si="5"/>
        <v>24</v>
      </c>
      <c r="V11" s="36">
        <f t="shared" si="5"/>
        <v>115</v>
      </c>
      <c r="W11" s="36">
        <f t="shared" si="5"/>
        <v>139</v>
      </c>
      <c r="X11" s="53">
        <v>5.7575586350430541</v>
      </c>
    </row>
    <row r="12" spans="1:24" ht="18.75" customHeight="1" x14ac:dyDescent="0.15">
      <c r="A12" s="6" t="s">
        <v>26</v>
      </c>
      <c r="B12" s="35">
        <f>B24</f>
        <v>-41</v>
      </c>
      <c r="C12" s="35">
        <f>C24</f>
        <v>-44</v>
      </c>
      <c r="D12" s="65">
        <f t="shared" si="2"/>
        <v>-14.666666666666666</v>
      </c>
      <c r="E12" s="35">
        <f>E24</f>
        <v>-40</v>
      </c>
      <c r="F12" s="65">
        <f t="shared" si="3"/>
        <v>40</v>
      </c>
      <c r="G12" s="35">
        <f>G24</f>
        <v>-11</v>
      </c>
      <c r="H12" s="35">
        <f>H24</f>
        <v>5</v>
      </c>
      <c r="I12" s="35">
        <f>I24</f>
        <v>1</v>
      </c>
      <c r="J12" s="35">
        <f>J24</f>
        <v>16</v>
      </c>
      <c r="K12" s="35">
        <f>K24</f>
        <v>6</v>
      </c>
      <c r="L12" s="48">
        <f t="shared" si="0"/>
        <v>-12.048373544592486</v>
      </c>
      <c r="M12" s="56">
        <v>5.4765334293602201</v>
      </c>
      <c r="N12" s="56">
        <v>17.524906973952707</v>
      </c>
      <c r="O12" s="35">
        <f t="shared" ref="O12:W12" si="6">O24</f>
        <v>-30</v>
      </c>
      <c r="P12" s="35">
        <f t="shared" si="6"/>
        <v>21</v>
      </c>
      <c r="Q12" s="35">
        <f t="shared" si="6"/>
        <v>-1</v>
      </c>
      <c r="R12" s="35">
        <f t="shared" si="6"/>
        <v>10</v>
      </c>
      <c r="S12" s="35">
        <f t="shared" si="6"/>
        <v>11</v>
      </c>
      <c r="T12" s="35">
        <f t="shared" si="6"/>
        <v>51</v>
      </c>
      <c r="U12" s="35">
        <f t="shared" si="6"/>
        <v>34</v>
      </c>
      <c r="V12" s="35">
        <f t="shared" si="6"/>
        <v>29</v>
      </c>
      <c r="W12" s="35">
        <f t="shared" si="6"/>
        <v>22</v>
      </c>
      <c r="X12" s="48">
        <v>-32.859200576161328</v>
      </c>
    </row>
    <row r="13" spans="1:24" ht="18.75" customHeight="1" x14ac:dyDescent="0.15">
      <c r="A13" s="4" t="s">
        <v>25</v>
      </c>
      <c r="B13" s="37">
        <f>B25+B26+B27</f>
        <v>-19</v>
      </c>
      <c r="C13" s="37">
        <f>C25+C26+C27</f>
        <v>12</v>
      </c>
      <c r="D13" s="67">
        <f t="shared" si="2"/>
        <v>-0.38709677419354838</v>
      </c>
      <c r="E13" s="37">
        <f>E25+E26+E27</f>
        <v>16</v>
      </c>
      <c r="F13" s="67">
        <f t="shared" si="3"/>
        <v>-0.45714285714285718</v>
      </c>
      <c r="G13" s="37">
        <f>G25+G26+G27</f>
        <v>-23</v>
      </c>
      <c r="H13" s="37">
        <f>H25+H26+H27</f>
        <v>9</v>
      </c>
      <c r="I13" s="37">
        <f>I25+I26+I27</f>
        <v>2</v>
      </c>
      <c r="J13" s="37">
        <f>J25+J26+J27</f>
        <v>32</v>
      </c>
      <c r="K13" s="37">
        <f>K25+K26+K27</f>
        <v>3</v>
      </c>
      <c r="L13" s="49">
        <f t="shared" si="0"/>
        <v>-10.764062520034361</v>
      </c>
      <c r="M13" s="58">
        <v>4.2120244643612725</v>
      </c>
      <c r="N13" s="58">
        <v>14.976086984395634</v>
      </c>
      <c r="O13" s="37">
        <f t="shared" ref="O13:W13" si="7">O25+O26+O27</f>
        <v>4</v>
      </c>
      <c r="P13" s="37">
        <f t="shared" si="7"/>
        <v>46</v>
      </c>
      <c r="Q13" s="37">
        <f t="shared" si="7"/>
        <v>13</v>
      </c>
      <c r="R13" s="37">
        <f t="shared" si="7"/>
        <v>28</v>
      </c>
      <c r="S13" s="37">
        <f t="shared" si="7"/>
        <v>18</v>
      </c>
      <c r="T13" s="37">
        <f t="shared" si="7"/>
        <v>42</v>
      </c>
      <c r="U13" s="37">
        <f t="shared" si="7"/>
        <v>-4</v>
      </c>
      <c r="V13" s="37">
        <f t="shared" si="7"/>
        <v>21</v>
      </c>
      <c r="W13" s="37">
        <f t="shared" si="7"/>
        <v>21</v>
      </c>
      <c r="X13" s="49">
        <v>1.8720108730494616</v>
      </c>
    </row>
    <row r="14" spans="1:24" ht="18.75" customHeight="1" x14ac:dyDescent="0.15">
      <c r="A14" s="4" t="s">
        <v>24</v>
      </c>
      <c r="B14" s="37">
        <f>B28+B29+B30+B31</f>
        <v>-18</v>
      </c>
      <c r="C14" s="37">
        <f>C28+C29+C30+C31</f>
        <v>-16</v>
      </c>
      <c r="D14" s="67">
        <f t="shared" si="2"/>
        <v>8</v>
      </c>
      <c r="E14" s="37">
        <f>E28+E29+E30+E31</f>
        <v>8</v>
      </c>
      <c r="F14" s="67">
        <f t="shared" si="3"/>
        <v>-0.30769230769230771</v>
      </c>
      <c r="G14" s="37">
        <f>G28+G29+G30+G31</f>
        <v>-35</v>
      </c>
      <c r="H14" s="37">
        <f>H28+H29+H30+H31</f>
        <v>32</v>
      </c>
      <c r="I14" s="37">
        <f>I28+I29+I30+I31</f>
        <v>-8</v>
      </c>
      <c r="J14" s="37">
        <f>J28+J29+J30+J31</f>
        <v>67</v>
      </c>
      <c r="K14" s="37">
        <f>K28+K29+K30+K31</f>
        <v>4</v>
      </c>
      <c r="L14" s="49">
        <f t="shared" si="0"/>
        <v>-7.943762514146429</v>
      </c>
      <c r="M14" s="58">
        <v>7.2628685843624465</v>
      </c>
      <c r="N14" s="58">
        <v>15.206631098508876</v>
      </c>
      <c r="O14" s="37">
        <f t="shared" ref="O14:W14" si="8">O28+O29+O30+O31</f>
        <v>17</v>
      </c>
      <c r="P14" s="37">
        <f t="shared" si="8"/>
        <v>110</v>
      </c>
      <c r="Q14" s="37">
        <f t="shared" si="8"/>
        <v>23</v>
      </c>
      <c r="R14" s="37">
        <f t="shared" si="8"/>
        <v>39</v>
      </c>
      <c r="S14" s="37">
        <f t="shared" si="8"/>
        <v>71</v>
      </c>
      <c r="T14" s="37">
        <f t="shared" si="8"/>
        <v>93</v>
      </c>
      <c r="U14" s="37">
        <f t="shared" si="8"/>
        <v>3</v>
      </c>
      <c r="V14" s="37">
        <f t="shared" si="8"/>
        <v>41</v>
      </c>
      <c r="W14" s="37">
        <f t="shared" si="8"/>
        <v>52</v>
      </c>
      <c r="X14" s="49">
        <v>3.8583989354425476</v>
      </c>
    </row>
    <row r="15" spans="1:24" ht="18.75" customHeight="1" x14ac:dyDescent="0.15">
      <c r="A15" s="4" t="s">
        <v>23</v>
      </c>
      <c r="B15" s="37">
        <f>B32+B33+B34+B35</f>
        <v>39</v>
      </c>
      <c r="C15" s="37">
        <f>C32+C33+C34+C35</f>
        <v>51</v>
      </c>
      <c r="D15" s="67">
        <f t="shared" si="2"/>
        <v>-4.25</v>
      </c>
      <c r="E15" s="37">
        <f>E32+E33+E34+E35</f>
        <v>57</v>
      </c>
      <c r="F15" s="67">
        <f t="shared" si="3"/>
        <v>-3.1666666666666665</v>
      </c>
      <c r="G15" s="37">
        <f>G32+G33+G34+G35</f>
        <v>-31</v>
      </c>
      <c r="H15" s="37">
        <f>H32+H33+H34+H35</f>
        <v>22</v>
      </c>
      <c r="I15" s="37">
        <f>I32+I33+I34+I35</f>
        <v>2</v>
      </c>
      <c r="J15" s="37">
        <f>J32+J33+J34+J35</f>
        <v>53</v>
      </c>
      <c r="K15" s="39">
        <f>K32+K33+K34+K35</f>
        <v>5</v>
      </c>
      <c r="L15" s="49">
        <f>M15-N15</f>
        <v>-9.2508564093759436</v>
      </c>
      <c r="M15" s="58">
        <v>6.5651239034280895</v>
      </c>
      <c r="N15" s="58">
        <v>15.815980312804033</v>
      </c>
      <c r="O15" s="39">
        <f t="shared" ref="O15:W15" si="9">O32+O33+O34+O35</f>
        <v>70</v>
      </c>
      <c r="P15" s="37">
        <f t="shared" si="9"/>
        <v>123</v>
      </c>
      <c r="Q15" s="37">
        <f t="shared" si="9"/>
        <v>49</v>
      </c>
      <c r="R15" s="37">
        <f t="shared" si="9"/>
        <v>78</v>
      </c>
      <c r="S15" s="37">
        <f t="shared" si="9"/>
        <v>45</v>
      </c>
      <c r="T15" s="37">
        <f>T32+T33+T34+T35</f>
        <v>53</v>
      </c>
      <c r="U15" s="37">
        <f t="shared" si="9"/>
        <v>-11</v>
      </c>
      <c r="V15" s="37">
        <f t="shared" si="9"/>
        <v>19</v>
      </c>
      <c r="W15" s="37">
        <f t="shared" si="9"/>
        <v>34</v>
      </c>
      <c r="X15" s="49">
        <v>20.889030601816646</v>
      </c>
    </row>
    <row r="16" spans="1:24" ht="18.75" customHeight="1" x14ac:dyDescent="0.15">
      <c r="A16" s="2" t="s">
        <v>22</v>
      </c>
      <c r="B16" s="36">
        <f>B36+B37+B38</f>
        <v>-13</v>
      </c>
      <c r="C16" s="36">
        <f>C36+C37+C38</f>
        <v>1</v>
      </c>
      <c r="D16" s="66">
        <f t="shared" si="2"/>
        <v>-7.1428571428571397E-2</v>
      </c>
      <c r="E16" s="36">
        <f>E36+E37+E38</f>
        <v>2</v>
      </c>
      <c r="F16" s="66">
        <f t="shared" si="3"/>
        <v>-0.1333333333333333</v>
      </c>
      <c r="G16" s="36">
        <f>G36+G37+G38</f>
        <v>-19</v>
      </c>
      <c r="H16" s="36">
        <f>H36+H37+H38</f>
        <v>2</v>
      </c>
      <c r="I16" s="36">
        <f>I36+I37+I38</f>
        <v>-2</v>
      </c>
      <c r="J16" s="36">
        <f>J36+J37+J38</f>
        <v>21</v>
      </c>
      <c r="K16" s="36">
        <f>K36+K37+K38</f>
        <v>3</v>
      </c>
      <c r="L16" s="50">
        <f t="shared" si="0"/>
        <v>-22.887788778877887</v>
      </c>
      <c r="M16" s="57">
        <v>2.4092409240924089</v>
      </c>
      <c r="N16" s="57">
        <v>25.297029702970296</v>
      </c>
      <c r="O16" s="36">
        <f t="shared" ref="O16:W16" si="10">O36+O37+O38</f>
        <v>6</v>
      </c>
      <c r="P16" s="36">
        <f t="shared" si="10"/>
        <v>21</v>
      </c>
      <c r="Q16" s="36">
        <f t="shared" si="10"/>
        <v>9</v>
      </c>
      <c r="R16" s="36">
        <f t="shared" si="10"/>
        <v>11</v>
      </c>
      <c r="S16" s="36">
        <f t="shared" si="10"/>
        <v>10</v>
      </c>
      <c r="T16" s="36">
        <f t="shared" si="10"/>
        <v>15</v>
      </c>
      <c r="U16" s="36">
        <f t="shared" si="10"/>
        <v>2</v>
      </c>
      <c r="V16" s="36">
        <f t="shared" si="10"/>
        <v>5</v>
      </c>
      <c r="W16" s="36">
        <f t="shared" si="10"/>
        <v>10</v>
      </c>
      <c r="X16" s="53">
        <v>7.2277227722772288</v>
      </c>
    </row>
    <row r="17" spans="1:24" ht="18.75" customHeight="1" x14ac:dyDescent="0.15">
      <c r="A17" s="6" t="s">
        <v>21</v>
      </c>
      <c r="B17" s="35">
        <f>B12+B13+B20</f>
        <v>-107</v>
      </c>
      <c r="C17" s="35">
        <f>C12+C13+C20</f>
        <v>38</v>
      </c>
      <c r="D17" s="65">
        <f t="shared" si="2"/>
        <v>-0.26206896551724135</v>
      </c>
      <c r="E17" s="35">
        <f>E12+E13+E20</f>
        <v>14</v>
      </c>
      <c r="F17" s="65">
        <f t="shared" si="3"/>
        <v>-0.11570247933884292</v>
      </c>
      <c r="G17" s="35">
        <f>G12+G13+G20</f>
        <v>-65</v>
      </c>
      <c r="H17" s="35">
        <f>H12+H13+H20</f>
        <v>136</v>
      </c>
      <c r="I17" s="35">
        <f>I12+I13+I20</f>
        <v>5</v>
      </c>
      <c r="J17" s="35">
        <f>J12+J13+J20</f>
        <v>201</v>
      </c>
      <c r="K17" s="35">
        <f>K12+K13+K20</f>
        <v>-23</v>
      </c>
      <c r="L17" s="48">
        <f t="shared" si="0"/>
        <v>-3.4808571198016383</v>
      </c>
      <c r="M17" s="56">
        <v>7.2830241275849668</v>
      </c>
      <c r="N17" s="56">
        <v>10.763881247386605</v>
      </c>
      <c r="O17" s="35">
        <f t="shared" ref="O17:W17" si="11">O12+O13+O20</f>
        <v>-42</v>
      </c>
      <c r="P17" s="35">
        <f t="shared" si="11"/>
        <v>343</v>
      </c>
      <c r="Q17" s="35">
        <f t="shared" si="11"/>
        <v>-1</v>
      </c>
      <c r="R17" s="35">
        <f t="shared" si="11"/>
        <v>237</v>
      </c>
      <c r="S17" s="35">
        <f t="shared" si="11"/>
        <v>106</v>
      </c>
      <c r="T17" s="35">
        <f t="shared" si="11"/>
        <v>385</v>
      </c>
      <c r="U17" s="35">
        <f t="shared" si="11"/>
        <v>13</v>
      </c>
      <c r="V17" s="35">
        <f t="shared" si="11"/>
        <v>273</v>
      </c>
      <c r="W17" s="35">
        <f t="shared" si="11"/>
        <v>112</v>
      </c>
      <c r="X17" s="48">
        <v>-2.2491692158718308</v>
      </c>
    </row>
    <row r="18" spans="1:24" ht="18.75" customHeight="1" x14ac:dyDescent="0.15">
      <c r="A18" s="4" t="s">
        <v>20</v>
      </c>
      <c r="B18" s="37">
        <f>B14+B22</f>
        <v>-22</v>
      </c>
      <c r="C18" s="37">
        <f>C14+C22</f>
        <v>29</v>
      </c>
      <c r="D18" s="67">
        <f t="shared" si="2"/>
        <v>-0.56862745098039214</v>
      </c>
      <c r="E18" s="37">
        <f>E14+E22</f>
        <v>20</v>
      </c>
      <c r="F18" s="67">
        <f t="shared" si="3"/>
        <v>-0.47619047619047616</v>
      </c>
      <c r="G18" s="37">
        <f>G14+G22</f>
        <v>-35</v>
      </c>
      <c r="H18" s="37">
        <f>H14+H22</f>
        <v>66</v>
      </c>
      <c r="I18" s="37">
        <f>I14+I22</f>
        <v>-10</v>
      </c>
      <c r="J18" s="37">
        <f>J14+J22</f>
        <v>101</v>
      </c>
      <c r="K18" s="37">
        <f>K14+K22</f>
        <v>-8</v>
      </c>
      <c r="L18" s="49">
        <f t="shared" si="0"/>
        <v>-4.2142939614363213</v>
      </c>
      <c r="M18" s="58">
        <v>7.9469543272799266</v>
      </c>
      <c r="N18" s="58">
        <v>12.161248288716248</v>
      </c>
      <c r="O18" s="37">
        <f t="shared" ref="O18:W18" si="12">O14+O22</f>
        <v>13</v>
      </c>
      <c r="P18" s="37">
        <f t="shared" si="12"/>
        <v>209</v>
      </c>
      <c r="Q18" s="37">
        <f t="shared" si="12"/>
        <v>46</v>
      </c>
      <c r="R18" s="37">
        <f t="shared" si="12"/>
        <v>90</v>
      </c>
      <c r="S18" s="37">
        <f t="shared" si="12"/>
        <v>119</v>
      </c>
      <c r="T18" s="37">
        <f t="shared" si="12"/>
        <v>196</v>
      </c>
      <c r="U18" s="37">
        <f t="shared" si="12"/>
        <v>24</v>
      </c>
      <c r="V18" s="37">
        <f t="shared" si="12"/>
        <v>78</v>
      </c>
      <c r="W18" s="37">
        <f t="shared" si="12"/>
        <v>118</v>
      </c>
      <c r="X18" s="49">
        <v>1.5653091856763517</v>
      </c>
    </row>
    <row r="19" spans="1:24" ht="18.75" customHeight="1" x14ac:dyDescent="0.15">
      <c r="A19" s="2" t="s">
        <v>19</v>
      </c>
      <c r="B19" s="36">
        <f>B15+B16+B21+B23</f>
        <v>60</v>
      </c>
      <c r="C19" s="36">
        <f>C15+C16+C21+C23</f>
        <v>130</v>
      </c>
      <c r="D19" s="66">
        <f t="shared" si="2"/>
        <v>-1.8571428571428572</v>
      </c>
      <c r="E19" s="36">
        <f>E15+E16+E21+E23</f>
        <v>79</v>
      </c>
      <c r="F19" s="66">
        <f t="shared" si="3"/>
        <v>-4.1578947368421053</v>
      </c>
      <c r="G19" s="36">
        <f>G15+G16+G21+G23</f>
        <v>-74</v>
      </c>
      <c r="H19" s="36">
        <f>H15+H16+H21+H23</f>
        <v>133</v>
      </c>
      <c r="I19" s="36">
        <f>I15+I16+I21+I23</f>
        <v>-12</v>
      </c>
      <c r="J19" s="36">
        <f>J15+J16+J21+J23</f>
        <v>207</v>
      </c>
      <c r="K19" s="38">
        <f>K15+K16+K21+K23</f>
        <v>-21</v>
      </c>
      <c r="L19" s="50">
        <f t="shared" si="0"/>
        <v>-3.8761191738025422</v>
      </c>
      <c r="M19" s="57">
        <v>6.9665385150775441</v>
      </c>
      <c r="N19" s="57">
        <v>10.842657688880086</v>
      </c>
      <c r="O19" s="38">
        <f t="shared" ref="O19:W19" si="13">O15+O16+O21+O23</f>
        <v>134</v>
      </c>
      <c r="P19" s="38">
        <f>P15+P16+P21+P23</f>
        <v>539</v>
      </c>
      <c r="Q19" s="36">
        <f t="shared" si="13"/>
        <v>21</v>
      </c>
      <c r="R19" s="36">
        <f t="shared" si="13"/>
        <v>386</v>
      </c>
      <c r="S19" s="36">
        <f t="shared" si="13"/>
        <v>153</v>
      </c>
      <c r="T19" s="36">
        <f t="shared" si="13"/>
        <v>405</v>
      </c>
      <c r="U19" s="36">
        <f t="shared" si="13"/>
        <v>-49</v>
      </c>
      <c r="V19" s="36">
        <f t="shared" si="13"/>
        <v>257</v>
      </c>
      <c r="W19" s="36">
        <f t="shared" si="13"/>
        <v>148</v>
      </c>
      <c r="X19" s="53">
        <v>7.0189185039127118</v>
      </c>
    </row>
    <row r="20" spans="1:24" ht="18.75" customHeight="1" x14ac:dyDescent="0.15">
      <c r="A20" s="5" t="s">
        <v>18</v>
      </c>
      <c r="B20" s="40">
        <f>G20+O20</f>
        <v>-47</v>
      </c>
      <c r="C20" s="40">
        <v>70</v>
      </c>
      <c r="D20" s="68">
        <f t="shared" si="2"/>
        <v>-0.59829059829059827</v>
      </c>
      <c r="E20" s="40">
        <f>I20-K20+Q20-U20</f>
        <v>38</v>
      </c>
      <c r="F20" s="68">
        <f t="shared" si="3"/>
        <v>-0.44705882352941173</v>
      </c>
      <c r="G20" s="40">
        <f>H20-J20</f>
        <v>-31</v>
      </c>
      <c r="H20" s="40">
        <v>122</v>
      </c>
      <c r="I20" s="40">
        <v>2</v>
      </c>
      <c r="J20" s="40">
        <v>153</v>
      </c>
      <c r="K20" s="40">
        <v>-32</v>
      </c>
      <c r="L20" s="48">
        <f>M20-N20</f>
        <v>-1.9841478597857147</v>
      </c>
      <c r="M20" s="56">
        <v>7.8085818998018475</v>
      </c>
      <c r="N20" s="56">
        <v>9.7927297595875622</v>
      </c>
      <c r="O20" s="40">
        <f>P20-T20</f>
        <v>-16</v>
      </c>
      <c r="P20" s="40">
        <f>R20+S20</f>
        <v>276</v>
      </c>
      <c r="Q20" s="41">
        <v>-13</v>
      </c>
      <c r="R20" s="41">
        <v>199</v>
      </c>
      <c r="S20" s="41">
        <v>77</v>
      </c>
      <c r="T20" s="41">
        <f>SUM(V20:W20)</f>
        <v>292</v>
      </c>
      <c r="U20" s="41">
        <v>-17</v>
      </c>
      <c r="V20" s="41">
        <v>223</v>
      </c>
      <c r="W20" s="41">
        <v>69</v>
      </c>
      <c r="X20" s="52">
        <v>-1.0240763147281129</v>
      </c>
    </row>
    <row r="21" spans="1:24" ht="18.75" customHeight="1" x14ac:dyDescent="0.15">
      <c r="A21" s="3" t="s">
        <v>17</v>
      </c>
      <c r="B21" s="42">
        <f t="shared" ref="B21:B38" si="14">G21+O21</f>
        <v>16</v>
      </c>
      <c r="C21" s="42">
        <v>42</v>
      </c>
      <c r="D21" s="69">
        <f t="shared" si="2"/>
        <v>-1.6153846153846154</v>
      </c>
      <c r="E21" s="42">
        <f t="shared" ref="E21:E38" si="15">I21-K21+Q21-U21</f>
        <v>-22</v>
      </c>
      <c r="F21" s="69">
        <f t="shared" si="3"/>
        <v>-0.57894736842105265</v>
      </c>
      <c r="G21" s="42">
        <f t="shared" ref="G21:G38" si="16">H21-J21</f>
        <v>-15</v>
      </c>
      <c r="H21" s="42">
        <v>89</v>
      </c>
      <c r="I21" s="42">
        <v>-10</v>
      </c>
      <c r="J21" s="42">
        <v>104</v>
      </c>
      <c r="K21" s="42">
        <v>-19</v>
      </c>
      <c r="L21" s="49">
        <f t="shared" ref="L21:L38" si="17">M21-N21</f>
        <v>-1.2309290310396452</v>
      </c>
      <c r="M21" s="58">
        <v>7.3035122508352348</v>
      </c>
      <c r="N21" s="58">
        <v>8.53444128187488</v>
      </c>
      <c r="O21" s="42">
        <f t="shared" ref="O21:O38" si="18">P21-T21</f>
        <v>31</v>
      </c>
      <c r="P21" s="42">
        <f t="shared" ref="P21:P38" si="19">R21+S21</f>
        <v>302</v>
      </c>
      <c r="Q21" s="42">
        <v>-46</v>
      </c>
      <c r="R21" s="42">
        <v>218</v>
      </c>
      <c r="S21" s="42">
        <v>84</v>
      </c>
      <c r="T21" s="42">
        <f t="shared" ref="T21:T38" si="20">SUM(V21:W21)</f>
        <v>271</v>
      </c>
      <c r="U21" s="42">
        <v>-15</v>
      </c>
      <c r="V21" s="42">
        <v>188</v>
      </c>
      <c r="W21" s="42">
        <v>83</v>
      </c>
      <c r="X21" s="49">
        <v>2.543919997481936</v>
      </c>
    </row>
    <row r="22" spans="1:24" ht="18.75" customHeight="1" x14ac:dyDescent="0.15">
      <c r="A22" s="3" t="s">
        <v>16</v>
      </c>
      <c r="B22" s="42">
        <f t="shared" si="14"/>
        <v>-4</v>
      </c>
      <c r="C22" s="42">
        <v>45</v>
      </c>
      <c r="D22" s="69">
        <f t="shared" si="2"/>
        <v>-0.91836734693877553</v>
      </c>
      <c r="E22" s="42">
        <f t="shared" si="15"/>
        <v>12</v>
      </c>
      <c r="F22" s="69">
        <f t="shared" si="3"/>
        <v>-0.75</v>
      </c>
      <c r="G22" s="42">
        <f t="shared" si="16"/>
        <v>0</v>
      </c>
      <c r="H22" s="42">
        <v>34</v>
      </c>
      <c r="I22" s="42">
        <v>-2</v>
      </c>
      <c r="J22" s="42">
        <v>34</v>
      </c>
      <c r="K22" s="42">
        <v>-12</v>
      </c>
      <c r="L22" s="49">
        <f t="shared" si="17"/>
        <v>0</v>
      </c>
      <c r="M22" s="58">
        <v>8.7199702073540042</v>
      </c>
      <c r="N22" s="58">
        <v>8.7199702073540042</v>
      </c>
      <c r="O22" s="42">
        <f t="shared" si="18"/>
        <v>-4</v>
      </c>
      <c r="P22" s="42">
        <f t="shared" si="19"/>
        <v>99</v>
      </c>
      <c r="Q22" s="42">
        <v>23</v>
      </c>
      <c r="R22" s="42">
        <v>51</v>
      </c>
      <c r="S22" s="42">
        <v>48</v>
      </c>
      <c r="T22" s="42">
        <f t="shared" si="20"/>
        <v>103</v>
      </c>
      <c r="U22" s="42">
        <v>21</v>
      </c>
      <c r="V22" s="42">
        <v>37</v>
      </c>
      <c r="W22" s="42">
        <v>66</v>
      </c>
      <c r="X22" s="49">
        <v>-1.0258788479239946</v>
      </c>
    </row>
    <row r="23" spans="1:24" ht="18.75" customHeight="1" x14ac:dyDescent="0.15">
      <c r="A23" s="1" t="s">
        <v>15</v>
      </c>
      <c r="B23" s="43">
        <f t="shared" si="14"/>
        <v>18</v>
      </c>
      <c r="C23" s="43">
        <v>36</v>
      </c>
      <c r="D23" s="70">
        <f t="shared" si="2"/>
        <v>-2</v>
      </c>
      <c r="E23" s="43">
        <f t="shared" si="15"/>
        <v>42</v>
      </c>
      <c r="F23" s="70">
        <f t="shared" si="3"/>
        <v>-1.75</v>
      </c>
      <c r="G23" s="43">
        <f t="shared" si="16"/>
        <v>-9</v>
      </c>
      <c r="H23" s="43">
        <v>20</v>
      </c>
      <c r="I23" s="43">
        <v>-2</v>
      </c>
      <c r="J23" s="43">
        <v>29</v>
      </c>
      <c r="K23" s="44">
        <v>-10</v>
      </c>
      <c r="L23" s="50">
        <f t="shared" si="17"/>
        <v>-3.3037653874004347</v>
      </c>
      <c r="M23" s="57">
        <v>7.341700860889854</v>
      </c>
      <c r="N23" s="57">
        <v>10.645466248290289</v>
      </c>
      <c r="O23" s="44">
        <f t="shared" si="18"/>
        <v>27</v>
      </c>
      <c r="P23" s="44">
        <f t="shared" si="19"/>
        <v>93</v>
      </c>
      <c r="Q23" s="43">
        <v>9</v>
      </c>
      <c r="R23" s="43">
        <v>79</v>
      </c>
      <c r="S23" s="43">
        <v>14</v>
      </c>
      <c r="T23" s="43">
        <f t="shared" si="20"/>
        <v>66</v>
      </c>
      <c r="U23" s="43">
        <v>-25</v>
      </c>
      <c r="V23" s="43">
        <v>45</v>
      </c>
      <c r="W23" s="43">
        <v>21</v>
      </c>
      <c r="X23" s="54">
        <v>9.9112961622013032</v>
      </c>
    </row>
    <row r="24" spans="1:24" ht="18.75" customHeight="1" x14ac:dyDescent="0.15">
      <c r="A24" s="7" t="s">
        <v>14</v>
      </c>
      <c r="B24" s="45">
        <f t="shared" si="14"/>
        <v>-41</v>
      </c>
      <c r="C24" s="45">
        <v>-44</v>
      </c>
      <c r="D24" s="71">
        <f t="shared" si="2"/>
        <v>-14.666666666666666</v>
      </c>
      <c r="E24" s="40">
        <f t="shared" si="15"/>
        <v>-40</v>
      </c>
      <c r="F24" s="71">
        <f t="shared" si="3"/>
        <v>40</v>
      </c>
      <c r="G24" s="40">
        <f t="shared" si="16"/>
        <v>-11</v>
      </c>
      <c r="H24" s="45">
        <v>5</v>
      </c>
      <c r="I24" s="45">
        <v>1</v>
      </c>
      <c r="J24" s="45">
        <v>16</v>
      </c>
      <c r="K24" s="46">
        <v>6</v>
      </c>
      <c r="L24" s="51">
        <f t="shared" si="17"/>
        <v>-12.048373544592486</v>
      </c>
      <c r="M24" s="55">
        <v>5.4765334293602201</v>
      </c>
      <c r="N24" s="55">
        <v>17.524906973952707</v>
      </c>
      <c r="O24" s="40">
        <f t="shared" si="18"/>
        <v>-30</v>
      </c>
      <c r="P24" s="45">
        <f t="shared" si="19"/>
        <v>21</v>
      </c>
      <c r="Q24" s="45">
        <v>-1</v>
      </c>
      <c r="R24" s="45">
        <v>10</v>
      </c>
      <c r="S24" s="45">
        <v>11</v>
      </c>
      <c r="T24" s="45">
        <f t="shared" si="20"/>
        <v>51</v>
      </c>
      <c r="U24" s="45">
        <v>34</v>
      </c>
      <c r="V24" s="45">
        <v>29</v>
      </c>
      <c r="W24" s="45">
        <v>22</v>
      </c>
      <c r="X24" s="51">
        <v>-32.859200576161328</v>
      </c>
    </row>
    <row r="25" spans="1:24" ht="18.75" customHeight="1" x14ac:dyDescent="0.15">
      <c r="A25" s="5" t="s">
        <v>13</v>
      </c>
      <c r="B25" s="40">
        <f t="shared" si="14"/>
        <v>-4</v>
      </c>
      <c r="C25" s="40">
        <v>9</v>
      </c>
      <c r="D25" s="68">
        <f t="shared" si="2"/>
        <v>-0.69230769230769229</v>
      </c>
      <c r="E25" s="40">
        <f t="shared" si="15"/>
        <v>4</v>
      </c>
      <c r="F25" s="68">
        <f t="shared" si="3"/>
        <v>-0.5</v>
      </c>
      <c r="G25" s="40">
        <f t="shared" si="16"/>
        <v>0</v>
      </c>
      <c r="H25" s="40">
        <v>0</v>
      </c>
      <c r="I25" s="40">
        <v>-1</v>
      </c>
      <c r="J25" s="40">
        <v>0</v>
      </c>
      <c r="K25" s="40">
        <v>-6</v>
      </c>
      <c r="L25" s="48">
        <f t="shared" si="17"/>
        <v>0</v>
      </c>
      <c r="M25" s="56">
        <v>0</v>
      </c>
      <c r="N25" s="56">
        <v>0</v>
      </c>
      <c r="O25" s="40">
        <f t="shared" si="18"/>
        <v>-4</v>
      </c>
      <c r="P25" s="40">
        <f t="shared" si="19"/>
        <v>3</v>
      </c>
      <c r="Q25" s="40">
        <v>0</v>
      </c>
      <c r="R25" s="40">
        <v>1</v>
      </c>
      <c r="S25" s="40">
        <v>2</v>
      </c>
      <c r="T25" s="40">
        <f t="shared" si="20"/>
        <v>7</v>
      </c>
      <c r="U25" s="40">
        <v>1</v>
      </c>
      <c r="V25" s="40">
        <v>5</v>
      </c>
      <c r="W25" s="40">
        <v>2</v>
      </c>
      <c r="X25" s="52">
        <v>-15.930169121658485</v>
      </c>
    </row>
    <row r="26" spans="1:24" ht="18.75" customHeight="1" x14ac:dyDescent="0.15">
      <c r="A26" s="3" t="s">
        <v>12</v>
      </c>
      <c r="B26" s="42">
        <f t="shared" si="14"/>
        <v>5</v>
      </c>
      <c r="C26" s="42">
        <v>28</v>
      </c>
      <c r="D26" s="69">
        <f t="shared" si="2"/>
        <v>-1.2173913043478262</v>
      </c>
      <c r="E26" s="42">
        <f t="shared" si="15"/>
        <v>13</v>
      </c>
      <c r="F26" s="69">
        <f t="shared" si="3"/>
        <v>-1.625</v>
      </c>
      <c r="G26" s="42">
        <f t="shared" si="16"/>
        <v>-10</v>
      </c>
      <c r="H26" s="42">
        <v>3</v>
      </c>
      <c r="I26" s="42">
        <v>2</v>
      </c>
      <c r="J26" s="42">
        <v>13</v>
      </c>
      <c r="K26" s="42">
        <v>6</v>
      </c>
      <c r="L26" s="49">
        <f t="shared" si="17"/>
        <v>-18.189066626800223</v>
      </c>
      <c r="M26" s="58">
        <v>5.4567199880400663</v>
      </c>
      <c r="N26" s="58">
        <v>23.64578661484029</v>
      </c>
      <c r="O26" s="42">
        <f t="shared" si="18"/>
        <v>15</v>
      </c>
      <c r="P26" s="42">
        <f t="shared" si="19"/>
        <v>25</v>
      </c>
      <c r="Q26" s="42">
        <v>10</v>
      </c>
      <c r="R26" s="42">
        <v>23</v>
      </c>
      <c r="S26" s="42">
        <v>2</v>
      </c>
      <c r="T26" s="42">
        <f t="shared" si="20"/>
        <v>10</v>
      </c>
      <c r="U26" s="42">
        <v>-7</v>
      </c>
      <c r="V26" s="42">
        <v>9</v>
      </c>
      <c r="W26" s="42">
        <v>1</v>
      </c>
      <c r="X26" s="49">
        <v>27.283599940200336</v>
      </c>
    </row>
    <row r="27" spans="1:24" ht="18.75" customHeight="1" x14ac:dyDescent="0.15">
      <c r="A27" s="1" t="s">
        <v>11</v>
      </c>
      <c r="B27" s="43">
        <f t="shared" si="14"/>
        <v>-20</v>
      </c>
      <c r="C27" s="43">
        <v>-25</v>
      </c>
      <c r="D27" s="70">
        <f t="shared" si="2"/>
        <v>-5</v>
      </c>
      <c r="E27" s="43">
        <f t="shared" si="15"/>
        <v>-1</v>
      </c>
      <c r="F27" s="70">
        <f t="shared" si="3"/>
        <v>5.2631578947368363E-2</v>
      </c>
      <c r="G27" s="43">
        <f t="shared" si="16"/>
        <v>-13</v>
      </c>
      <c r="H27" s="43">
        <v>6</v>
      </c>
      <c r="I27" s="43">
        <v>1</v>
      </c>
      <c r="J27" s="44">
        <v>19</v>
      </c>
      <c r="K27" s="44">
        <v>3</v>
      </c>
      <c r="L27" s="50">
        <f t="shared" si="17"/>
        <v>-9.7315367419348231</v>
      </c>
      <c r="M27" s="57">
        <v>4.49147849627761</v>
      </c>
      <c r="N27" s="57">
        <v>14.223015238212433</v>
      </c>
      <c r="O27" s="44">
        <f t="shared" si="18"/>
        <v>-7</v>
      </c>
      <c r="P27" s="44">
        <f t="shared" si="19"/>
        <v>18</v>
      </c>
      <c r="Q27" s="47">
        <v>3</v>
      </c>
      <c r="R27" s="47">
        <v>4</v>
      </c>
      <c r="S27" s="47">
        <v>14</v>
      </c>
      <c r="T27" s="47">
        <f t="shared" si="20"/>
        <v>25</v>
      </c>
      <c r="U27" s="47">
        <v>2</v>
      </c>
      <c r="V27" s="47">
        <v>7</v>
      </c>
      <c r="W27" s="47">
        <v>18</v>
      </c>
      <c r="X27" s="54">
        <v>-5.2400582456572149</v>
      </c>
    </row>
    <row r="28" spans="1:24" ht="18.75" customHeight="1" x14ac:dyDescent="0.15">
      <c r="A28" s="5" t="s">
        <v>10</v>
      </c>
      <c r="B28" s="40">
        <f t="shared" si="14"/>
        <v>-18</v>
      </c>
      <c r="C28" s="40">
        <v>-14</v>
      </c>
      <c r="D28" s="68">
        <f t="shared" si="2"/>
        <v>3.5</v>
      </c>
      <c r="E28" s="40">
        <f t="shared" si="15"/>
        <v>-12</v>
      </c>
      <c r="F28" s="68">
        <f t="shared" si="3"/>
        <v>2</v>
      </c>
      <c r="G28" s="40">
        <f>H28-J28</f>
        <v>-9</v>
      </c>
      <c r="H28" s="40">
        <v>0</v>
      </c>
      <c r="I28" s="40">
        <v>-6</v>
      </c>
      <c r="J28" s="40">
        <v>9</v>
      </c>
      <c r="K28" s="40">
        <v>2</v>
      </c>
      <c r="L28" s="48">
        <f t="shared" si="17"/>
        <v>-17.647058823529413</v>
      </c>
      <c r="M28" s="56">
        <v>0</v>
      </c>
      <c r="N28" s="56">
        <v>17.647058823529413</v>
      </c>
      <c r="O28" s="40">
        <f t="shared" si="18"/>
        <v>-9</v>
      </c>
      <c r="P28" s="40">
        <f t="shared" si="19"/>
        <v>8</v>
      </c>
      <c r="Q28" s="40">
        <v>3</v>
      </c>
      <c r="R28" s="40">
        <v>6</v>
      </c>
      <c r="S28" s="40">
        <v>2</v>
      </c>
      <c r="T28" s="40">
        <f t="shared" si="20"/>
        <v>17</v>
      </c>
      <c r="U28" s="40">
        <v>7</v>
      </c>
      <c r="V28" s="40">
        <v>10</v>
      </c>
      <c r="W28" s="40">
        <v>7</v>
      </c>
      <c r="X28" s="48">
        <v>-17.647058823529413</v>
      </c>
    </row>
    <row r="29" spans="1:24" ht="18.75" customHeight="1" x14ac:dyDescent="0.15">
      <c r="A29" s="3" t="s">
        <v>9</v>
      </c>
      <c r="B29" s="42">
        <f t="shared" si="14"/>
        <v>25</v>
      </c>
      <c r="C29" s="42">
        <v>13</v>
      </c>
      <c r="D29" s="69">
        <f t="shared" si="2"/>
        <v>1.0833333333333335</v>
      </c>
      <c r="E29" s="42">
        <f t="shared" si="15"/>
        <v>11</v>
      </c>
      <c r="F29" s="69">
        <f t="shared" si="3"/>
        <v>0.78571428571428581</v>
      </c>
      <c r="G29" s="42">
        <f t="shared" si="16"/>
        <v>-8</v>
      </c>
      <c r="H29" s="42">
        <v>10</v>
      </c>
      <c r="I29" s="42">
        <v>-6</v>
      </c>
      <c r="J29" s="42">
        <v>18</v>
      </c>
      <c r="K29" s="42">
        <v>-4</v>
      </c>
      <c r="L29" s="49">
        <f t="shared" si="17"/>
        <v>-5.9941700537833063</v>
      </c>
      <c r="M29" s="58">
        <v>7.492712567229133</v>
      </c>
      <c r="N29" s="58">
        <v>13.486882621012439</v>
      </c>
      <c r="O29" s="41">
        <f t="shared" si="18"/>
        <v>33</v>
      </c>
      <c r="P29" s="41">
        <f t="shared" si="19"/>
        <v>49</v>
      </c>
      <c r="Q29" s="42">
        <v>4</v>
      </c>
      <c r="R29" s="42">
        <v>13</v>
      </c>
      <c r="S29" s="42">
        <v>36</v>
      </c>
      <c r="T29" s="42">
        <f t="shared" si="20"/>
        <v>16</v>
      </c>
      <c r="U29" s="42">
        <v>-9</v>
      </c>
      <c r="V29" s="42">
        <v>8</v>
      </c>
      <c r="W29" s="42">
        <v>8</v>
      </c>
      <c r="X29" s="49">
        <v>24.725951471856135</v>
      </c>
    </row>
    <row r="30" spans="1:24" ht="18.75" customHeight="1" x14ac:dyDescent="0.15">
      <c r="A30" s="3" t="s">
        <v>8</v>
      </c>
      <c r="B30" s="42">
        <f t="shared" si="14"/>
        <v>2</v>
      </c>
      <c r="C30" s="42">
        <v>15</v>
      </c>
      <c r="D30" s="69">
        <f t="shared" si="2"/>
        <v>-1.1538461538461537</v>
      </c>
      <c r="E30" s="42">
        <f t="shared" si="15"/>
        <v>30</v>
      </c>
      <c r="F30" s="69">
        <f t="shared" si="3"/>
        <v>-1.0714285714285714</v>
      </c>
      <c r="G30" s="42">
        <f t="shared" si="16"/>
        <v>-9</v>
      </c>
      <c r="H30" s="42">
        <v>12</v>
      </c>
      <c r="I30" s="42">
        <v>2</v>
      </c>
      <c r="J30" s="42">
        <v>21</v>
      </c>
      <c r="K30" s="42">
        <v>-4</v>
      </c>
      <c r="L30" s="52">
        <f t="shared" si="17"/>
        <v>-6.5345825625111882</v>
      </c>
      <c r="M30" s="59">
        <v>8.7127767500149176</v>
      </c>
      <c r="N30" s="59">
        <v>15.247359312526106</v>
      </c>
      <c r="O30" s="42">
        <f t="shared" si="18"/>
        <v>11</v>
      </c>
      <c r="P30" s="42">
        <f t="shared" si="19"/>
        <v>38</v>
      </c>
      <c r="Q30" s="42">
        <v>20</v>
      </c>
      <c r="R30" s="42">
        <v>19</v>
      </c>
      <c r="S30" s="42">
        <v>19</v>
      </c>
      <c r="T30" s="42">
        <f t="shared" si="20"/>
        <v>27</v>
      </c>
      <c r="U30" s="42">
        <v>-4</v>
      </c>
      <c r="V30" s="42">
        <v>14</v>
      </c>
      <c r="W30" s="42">
        <v>13</v>
      </c>
      <c r="X30" s="49">
        <v>7.9867120208470084</v>
      </c>
    </row>
    <row r="31" spans="1:24" ht="18.75" customHeight="1" x14ac:dyDescent="0.15">
      <c r="A31" s="1" t="s">
        <v>7</v>
      </c>
      <c r="B31" s="43">
        <f t="shared" si="14"/>
        <v>-27</v>
      </c>
      <c r="C31" s="43">
        <v>-30</v>
      </c>
      <c r="D31" s="70">
        <f t="shared" si="2"/>
        <v>-10</v>
      </c>
      <c r="E31" s="43">
        <f t="shared" si="15"/>
        <v>-21</v>
      </c>
      <c r="F31" s="70">
        <f t="shared" si="3"/>
        <v>3.5</v>
      </c>
      <c r="G31" s="43">
        <f t="shared" si="16"/>
        <v>-9</v>
      </c>
      <c r="H31" s="43">
        <v>10</v>
      </c>
      <c r="I31" s="43">
        <v>2</v>
      </c>
      <c r="J31" s="43">
        <v>19</v>
      </c>
      <c r="K31" s="44">
        <v>10</v>
      </c>
      <c r="L31" s="50">
        <f t="shared" si="17"/>
        <v>-7.6009995835068711</v>
      </c>
      <c r="M31" s="57">
        <v>8.4455550927854137</v>
      </c>
      <c r="N31" s="57">
        <v>16.046554676292285</v>
      </c>
      <c r="O31" s="43">
        <f t="shared" si="18"/>
        <v>-18</v>
      </c>
      <c r="P31" s="43">
        <f t="shared" si="19"/>
        <v>15</v>
      </c>
      <c r="Q31" s="43">
        <v>-4</v>
      </c>
      <c r="R31" s="43">
        <v>1</v>
      </c>
      <c r="S31" s="43">
        <v>14</v>
      </c>
      <c r="T31" s="43">
        <f t="shared" si="20"/>
        <v>33</v>
      </c>
      <c r="U31" s="43">
        <v>9</v>
      </c>
      <c r="V31" s="43">
        <v>9</v>
      </c>
      <c r="W31" s="43">
        <v>24</v>
      </c>
      <c r="X31" s="53">
        <v>-15.201999167013746</v>
      </c>
    </row>
    <row r="32" spans="1:24" ht="18.75" customHeight="1" x14ac:dyDescent="0.15">
      <c r="A32" s="5" t="s">
        <v>6</v>
      </c>
      <c r="B32" s="40">
        <f t="shared" si="14"/>
        <v>48</v>
      </c>
      <c r="C32" s="40">
        <v>48</v>
      </c>
      <c r="D32" s="68" t="str">
        <f t="shared" si="2"/>
        <v>-</v>
      </c>
      <c r="E32" s="40">
        <f t="shared" si="15"/>
        <v>35</v>
      </c>
      <c r="F32" s="68">
        <f t="shared" si="3"/>
        <v>2.6923076923076925</v>
      </c>
      <c r="G32" s="40">
        <f t="shared" si="16"/>
        <v>1</v>
      </c>
      <c r="H32" s="40">
        <v>3</v>
      </c>
      <c r="I32" s="40">
        <v>-1</v>
      </c>
      <c r="J32" s="40">
        <v>2</v>
      </c>
      <c r="K32" s="40">
        <v>0</v>
      </c>
      <c r="L32" s="48">
        <f t="shared" si="17"/>
        <v>3.405168392573934</v>
      </c>
      <c r="M32" s="56">
        <v>10.215505177721802</v>
      </c>
      <c r="N32" s="56">
        <v>6.810336785147868</v>
      </c>
      <c r="O32" s="40">
        <f t="shared" si="18"/>
        <v>47</v>
      </c>
      <c r="P32" s="40">
        <f t="shared" si="19"/>
        <v>50</v>
      </c>
      <c r="Q32" s="41">
        <v>33</v>
      </c>
      <c r="R32" s="41">
        <v>44</v>
      </c>
      <c r="S32" s="41">
        <v>6</v>
      </c>
      <c r="T32" s="41">
        <f t="shared" si="20"/>
        <v>3</v>
      </c>
      <c r="U32" s="41">
        <v>-3</v>
      </c>
      <c r="V32" s="41">
        <v>3</v>
      </c>
      <c r="W32" s="41">
        <v>0</v>
      </c>
      <c r="X32" s="52">
        <v>160.04291445097491</v>
      </c>
    </row>
    <row r="33" spans="1:24" ht="18.75" customHeight="1" x14ac:dyDescent="0.15">
      <c r="A33" s="3" t="s">
        <v>5</v>
      </c>
      <c r="B33" s="42">
        <f t="shared" si="14"/>
        <v>-8</v>
      </c>
      <c r="C33" s="42">
        <v>-9</v>
      </c>
      <c r="D33" s="69">
        <f t="shared" si="2"/>
        <v>-9</v>
      </c>
      <c r="E33" s="42">
        <f t="shared" si="15"/>
        <v>16</v>
      </c>
      <c r="F33" s="69">
        <f t="shared" si="3"/>
        <v>-0.66666666666666674</v>
      </c>
      <c r="G33" s="42">
        <f t="shared" si="16"/>
        <v>-23</v>
      </c>
      <c r="H33" s="42">
        <v>6</v>
      </c>
      <c r="I33" s="42">
        <v>0</v>
      </c>
      <c r="J33" s="42">
        <v>29</v>
      </c>
      <c r="K33" s="42">
        <v>-2</v>
      </c>
      <c r="L33" s="49">
        <f t="shared" si="17"/>
        <v>-17.659556565274094</v>
      </c>
      <c r="M33" s="58">
        <v>4.6068408431149814</v>
      </c>
      <c r="N33" s="58">
        <v>22.266397408389075</v>
      </c>
      <c r="O33" s="42">
        <f t="shared" si="18"/>
        <v>15</v>
      </c>
      <c r="P33" s="42">
        <f t="shared" si="19"/>
        <v>38</v>
      </c>
      <c r="Q33" s="42">
        <v>10</v>
      </c>
      <c r="R33" s="42">
        <v>17</v>
      </c>
      <c r="S33" s="42">
        <v>21</v>
      </c>
      <c r="T33" s="42">
        <f t="shared" si="20"/>
        <v>23</v>
      </c>
      <c r="U33" s="42">
        <v>-4</v>
      </c>
      <c r="V33" s="42">
        <v>4</v>
      </c>
      <c r="W33" s="42">
        <v>19</v>
      </c>
      <c r="X33" s="49">
        <v>11.517102107787451</v>
      </c>
    </row>
    <row r="34" spans="1:24" ht="18.75" customHeight="1" x14ac:dyDescent="0.15">
      <c r="A34" s="3" t="s">
        <v>4</v>
      </c>
      <c r="B34" s="42">
        <f t="shared" si="14"/>
        <v>3</v>
      </c>
      <c r="C34" s="42">
        <v>4</v>
      </c>
      <c r="D34" s="69">
        <f t="shared" si="2"/>
        <v>-4</v>
      </c>
      <c r="E34" s="42">
        <f t="shared" si="15"/>
        <v>7</v>
      </c>
      <c r="F34" s="69">
        <f t="shared" si="3"/>
        <v>-1.75</v>
      </c>
      <c r="G34" s="42">
        <f t="shared" si="16"/>
        <v>-5</v>
      </c>
      <c r="H34" s="42">
        <v>5</v>
      </c>
      <c r="I34" s="42">
        <v>2</v>
      </c>
      <c r="J34" s="42">
        <v>10</v>
      </c>
      <c r="K34" s="42">
        <v>-1</v>
      </c>
      <c r="L34" s="49">
        <f t="shared" si="17"/>
        <v>-5.7308839692259372</v>
      </c>
      <c r="M34" s="58">
        <v>5.7308839692259372</v>
      </c>
      <c r="N34" s="58">
        <v>11.461767938451874</v>
      </c>
      <c r="O34" s="42">
        <f>P34-T34</f>
        <v>8</v>
      </c>
      <c r="P34" s="42">
        <f t="shared" si="19"/>
        <v>19</v>
      </c>
      <c r="Q34" s="42">
        <v>6</v>
      </c>
      <c r="R34" s="42">
        <v>10</v>
      </c>
      <c r="S34" s="42">
        <v>9</v>
      </c>
      <c r="T34" s="42">
        <f t="shared" si="20"/>
        <v>11</v>
      </c>
      <c r="U34" s="42">
        <v>2</v>
      </c>
      <c r="V34" s="42">
        <v>2</v>
      </c>
      <c r="W34" s="42">
        <v>9</v>
      </c>
      <c r="X34" s="49">
        <v>9.1694143507615014</v>
      </c>
    </row>
    <row r="35" spans="1:24" ht="18.75" customHeight="1" x14ac:dyDescent="0.15">
      <c r="A35" s="1" t="s">
        <v>3</v>
      </c>
      <c r="B35" s="43">
        <f t="shared" si="14"/>
        <v>-4</v>
      </c>
      <c r="C35" s="43">
        <v>8</v>
      </c>
      <c r="D35" s="70">
        <f t="shared" si="2"/>
        <v>-0.66666666666666674</v>
      </c>
      <c r="E35" s="43">
        <f t="shared" si="15"/>
        <v>-1</v>
      </c>
      <c r="F35" s="70">
        <f t="shared" si="3"/>
        <v>0.33333333333333326</v>
      </c>
      <c r="G35" s="43">
        <f t="shared" si="16"/>
        <v>-4</v>
      </c>
      <c r="H35" s="43">
        <v>8</v>
      </c>
      <c r="I35" s="43">
        <v>1</v>
      </c>
      <c r="J35" s="43">
        <v>12</v>
      </c>
      <c r="K35" s="44">
        <v>8</v>
      </c>
      <c r="L35" s="50">
        <f t="shared" si="17"/>
        <v>-4.5326130824873498</v>
      </c>
      <c r="M35" s="57">
        <v>9.0652261649746979</v>
      </c>
      <c r="N35" s="57">
        <v>13.597839247462048</v>
      </c>
      <c r="O35" s="44">
        <f t="shared" si="18"/>
        <v>0</v>
      </c>
      <c r="P35" s="44">
        <f t="shared" si="19"/>
        <v>16</v>
      </c>
      <c r="Q35" s="47">
        <v>0</v>
      </c>
      <c r="R35" s="47">
        <v>7</v>
      </c>
      <c r="S35" s="47">
        <v>9</v>
      </c>
      <c r="T35" s="47">
        <f t="shared" si="20"/>
        <v>16</v>
      </c>
      <c r="U35" s="47">
        <v>-6</v>
      </c>
      <c r="V35" s="47">
        <v>10</v>
      </c>
      <c r="W35" s="47">
        <v>6</v>
      </c>
      <c r="X35" s="54">
        <v>0</v>
      </c>
    </row>
    <row r="36" spans="1:24" ht="18.75" customHeight="1" x14ac:dyDescent="0.15">
      <c r="A36" s="5" t="s">
        <v>2</v>
      </c>
      <c r="B36" s="40">
        <f t="shared" si="14"/>
        <v>-2</v>
      </c>
      <c r="C36" s="40">
        <v>13</v>
      </c>
      <c r="D36" s="68">
        <f t="shared" si="2"/>
        <v>-0.8666666666666667</v>
      </c>
      <c r="E36" s="40">
        <f t="shared" si="15"/>
        <v>6</v>
      </c>
      <c r="F36" s="68">
        <f t="shared" si="3"/>
        <v>-0.75</v>
      </c>
      <c r="G36" s="40">
        <f t="shared" si="16"/>
        <v>-8</v>
      </c>
      <c r="H36" s="40">
        <v>2</v>
      </c>
      <c r="I36" s="40">
        <v>2</v>
      </c>
      <c r="J36" s="40">
        <v>10</v>
      </c>
      <c r="K36" s="40">
        <v>2</v>
      </c>
      <c r="L36" s="48">
        <f t="shared" si="17"/>
        <v>-22.551745443311709</v>
      </c>
      <c r="M36" s="56">
        <v>5.6379363608279274</v>
      </c>
      <c r="N36" s="56">
        <v>28.189681804139635</v>
      </c>
      <c r="O36" s="40">
        <f t="shared" si="18"/>
        <v>6</v>
      </c>
      <c r="P36" s="40">
        <f t="shared" si="19"/>
        <v>9</v>
      </c>
      <c r="Q36" s="40">
        <v>3</v>
      </c>
      <c r="R36" s="40">
        <v>5</v>
      </c>
      <c r="S36" s="40">
        <v>4</v>
      </c>
      <c r="T36" s="40">
        <f t="shared" si="20"/>
        <v>3</v>
      </c>
      <c r="U36" s="40">
        <v>-3</v>
      </c>
      <c r="V36" s="40">
        <v>0</v>
      </c>
      <c r="W36" s="40">
        <v>3</v>
      </c>
      <c r="X36" s="48">
        <v>16.91380908248378</v>
      </c>
    </row>
    <row r="37" spans="1:24" ht="18.75" customHeight="1" x14ac:dyDescent="0.15">
      <c r="A37" s="3" t="s">
        <v>1</v>
      </c>
      <c r="B37" s="42">
        <f t="shared" si="14"/>
        <v>-7</v>
      </c>
      <c r="C37" s="42">
        <v>-7</v>
      </c>
      <c r="D37" s="69" t="str">
        <f t="shared" si="2"/>
        <v>-</v>
      </c>
      <c r="E37" s="42">
        <f t="shared" si="15"/>
        <v>-2</v>
      </c>
      <c r="F37" s="69">
        <f t="shared" si="3"/>
        <v>0.39999999999999991</v>
      </c>
      <c r="G37" s="42">
        <f t="shared" si="16"/>
        <v>-9</v>
      </c>
      <c r="H37" s="42">
        <v>0</v>
      </c>
      <c r="I37" s="42">
        <v>-1</v>
      </c>
      <c r="J37" s="42">
        <v>9</v>
      </c>
      <c r="K37" s="42">
        <v>5</v>
      </c>
      <c r="L37" s="49">
        <f t="shared" si="17"/>
        <v>-36.573146292585172</v>
      </c>
      <c r="M37" s="58">
        <v>0</v>
      </c>
      <c r="N37" s="58">
        <v>36.573146292585172</v>
      </c>
      <c r="O37" s="42">
        <f>P37-T37</f>
        <v>2</v>
      </c>
      <c r="P37" s="41">
        <f t="shared" si="19"/>
        <v>6</v>
      </c>
      <c r="Q37" s="42">
        <v>4</v>
      </c>
      <c r="R37" s="42">
        <v>0</v>
      </c>
      <c r="S37" s="42">
        <v>6</v>
      </c>
      <c r="T37" s="42">
        <f t="shared" si="20"/>
        <v>4</v>
      </c>
      <c r="U37" s="42">
        <v>0</v>
      </c>
      <c r="V37" s="42">
        <v>1</v>
      </c>
      <c r="W37" s="42">
        <v>3</v>
      </c>
      <c r="X37" s="49">
        <v>8.1273658427967064</v>
      </c>
    </row>
    <row r="38" spans="1:24" ht="18.75" customHeight="1" x14ac:dyDescent="0.15">
      <c r="A38" s="1" t="s">
        <v>0</v>
      </c>
      <c r="B38" s="43">
        <f t="shared" si="14"/>
        <v>-4</v>
      </c>
      <c r="C38" s="43">
        <v>-5</v>
      </c>
      <c r="D38" s="70">
        <f t="shared" si="2"/>
        <v>-5</v>
      </c>
      <c r="E38" s="43">
        <f t="shared" si="15"/>
        <v>-2</v>
      </c>
      <c r="F38" s="70">
        <f t="shared" si="3"/>
        <v>1</v>
      </c>
      <c r="G38" s="43">
        <f t="shared" si="16"/>
        <v>-2</v>
      </c>
      <c r="H38" s="43">
        <v>0</v>
      </c>
      <c r="I38" s="43">
        <v>-3</v>
      </c>
      <c r="J38" s="43">
        <v>2</v>
      </c>
      <c r="K38" s="44">
        <v>-4</v>
      </c>
      <c r="L38" s="50">
        <f t="shared" si="17"/>
        <v>-8.7216248506571077</v>
      </c>
      <c r="M38" s="57">
        <v>0</v>
      </c>
      <c r="N38" s="57">
        <v>8.7216248506571077</v>
      </c>
      <c r="O38" s="44">
        <f t="shared" si="18"/>
        <v>-2</v>
      </c>
      <c r="P38" s="43">
        <f t="shared" si="19"/>
        <v>6</v>
      </c>
      <c r="Q38" s="43">
        <v>2</v>
      </c>
      <c r="R38" s="43">
        <v>6</v>
      </c>
      <c r="S38" s="43">
        <v>0</v>
      </c>
      <c r="T38" s="43">
        <f t="shared" si="20"/>
        <v>8</v>
      </c>
      <c r="U38" s="43">
        <v>5</v>
      </c>
      <c r="V38" s="43">
        <v>4</v>
      </c>
      <c r="W38" s="43">
        <v>4</v>
      </c>
      <c r="X38" s="53">
        <v>-8.7216248506571041</v>
      </c>
    </row>
    <row r="39" spans="1:24" x14ac:dyDescent="0.15">
      <c r="A39" s="60" t="s">
        <v>60</v>
      </c>
      <c r="F39" s="72"/>
    </row>
    <row r="40" spans="1:24" x14ac:dyDescent="0.15">
      <c r="A40" s="60" t="s">
        <v>61</v>
      </c>
    </row>
    <row r="41" spans="1:24" x14ac:dyDescent="0.15">
      <c r="A41" s="60" t="s">
        <v>62</v>
      </c>
    </row>
  </sheetData>
  <mergeCells count="19">
    <mergeCell ref="L7:L8"/>
    <mergeCell ref="T6:W6"/>
    <mergeCell ref="X7:X8"/>
    <mergeCell ref="A5:A8"/>
    <mergeCell ref="C6:C8"/>
    <mergeCell ref="P6:S6"/>
    <mergeCell ref="V7:V8"/>
    <mergeCell ref="F6:F8"/>
    <mergeCell ref="R7:R8"/>
    <mergeCell ref="O5:X5"/>
    <mergeCell ref="D6:D8"/>
    <mergeCell ref="E6:E8"/>
    <mergeCell ref="U7:U8"/>
    <mergeCell ref="B5:F5"/>
    <mergeCell ref="L6:N6"/>
    <mergeCell ref="G5:N5"/>
    <mergeCell ref="I6:I8"/>
    <mergeCell ref="K6:K8"/>
    <mergeCell ref="Q7:Q8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2" manualBreakCount="2">
    <brk id="31" max="16383" man="1"/>
    <brk id="39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1"/>
  <sheetViews>
    <sheetView view="pageBreakPreview" zoomScale="85" zoomScaleNormal="100" zoomScaleSheetLayoutView="85" workbookViewId="0">
      <selection activeCell="V9" sqref="V9:V38"/>
    </sheetView>
  </sheetViews>
  <sheetFormatPr defaultRowHeight="13.5" x14ac:dyDescent="0.15"/>
  <cols>
    <col min="1" max="2" width="8.625" customWidth="1"/>
    <col min="3" max="21" width="6.625" customWidth="1"/>
    <col min="22" max="22" width="11.75" customWidth="1"/>
  </cols>
  <sheetData>
    <row r="2" spans="1:22" x14ac:dyDescent="0.15">
      <c r="A2" t="s">
        <v>53</v>
      </c>
      <c r="C2" s="16"/>
      <c r="D2" s="16"/>
    </row>
    <row r="3" spans="1:22" x14ac:dyDescent="0.15">
      <c r="C3" s="16"/>
      <c r="D3" s="16"/>
    </row>
    <row r="4" spans="1:22" x14ac:dyDescent="0.15">
      <c r="A4" t="s">
        <v>52</v>
      </c>
      <c r="C4" s="16"/>
      <c r="D4" s="16"/>
    </row>
    <row r="5" spans="1:22" ht="13.5" customHeight="1" x14ac:dyDescent="0.15">
      <c r="A5" s="74" t="s">
        <v>39</v>
      </c>
      <c r="B5" s="86" t="s">
        <v>42</v>
      </c>
      <c r="C5" s="87"/>
      <c r="D5" s="88"/>
      <c r="E5" s="80" t="s">
        <v>41</v>
      </c>
      <c r="F5" s="81"/>
      <c r="G5" s="81"/>
      <c r="H5" s="81"/>
      <c r="I5" s="81"/>
      <c r="J5" s="81"/>
      <c r="K5" s="81"/>
      <c r="L5" s="82"/>
      <c r="M5" s="86" t="s">
        <v>40</v>
      </c>
      <c r="N5" s="87"/>
      <c r="O5" s="87"/>
      <c r="P5" s="87"/>
      <c r="Q5" s="87"/>
      <c r="R5" s="87"/>
      <c r="S5" s="87"/>
      <c r="T5" s="87"/>
      <c r="U5" s="87"/>
      <c r="V5" s="88"/>
    </row>
    <row r="6" spans="1:22" x14ac:dyDescent="0.15">
      <c r="A6" s="75"/>
      <c r="B6" s="25"/>
      <c r="C6" s="77" t="s">
        <v>38</v>
      </c>
      <c r="D6" s="77" t="s">
        <v>37</v>
      </c>
      <c r="E6" s="25"/>
      <c r="F6" s="25"/>
      <c r="G6" s="85" t="s">
        <v>54</v>
      </c>
      <c r="H6" s="33"/>
      <c r="I6" s="85" t="s">
        <v>54</v>
      </c>
      <c r="J6" s="86" t="s">
        <v>48</v>
      </c>
      <c r="K6" s="87"/>
      <c r="L6" s="88"/>
      <c r="M6" s="27"/>
      <c r="N6" s="80" t="s">
        <v>36</v>
      </c>
      <c r="O6" s="81"/>
      <c r="P6" s="81"/>
      <c r="Q6" s="82"/>
      <c r="R6" s="80" t="s">
        <v>35</v>
      </c>
      <c r="S6" s="81"/>
      <c r="T6" s="81"/>
      <c r="U6" s="82"/>
      <c r="V6" s="26" t="s">
        <v>48</v>
      </c>
    </row>
    <row r="7" spans="1:22" ht="13.5" customHeight="1" x14ac:dyDescent="0.15">
      <c r="A7" s="75"/>
      <c r="B7" s="23" t="s">
        <v>43</v>
      </c>
      <c r="C7" s="78"/>
      <c r="D7" s="78"/>
      <c r="E7" s="11" t="s">
        <v>32</v>
      </c>
      <c r="F7" s="23" t="s">
        <v>34</v>
      </c>
      <c r="G7" s="83"/>
      <c r="H7" s="28" t="s">
        <v>33</v>
      </c>
      <c r="I7" s="83"/>
      <c r="J7" s="85" t="s">
        <v>45</v>
      </c>
      <c r="K7" s="27" t="s">
        <v>46</v>
      </c>
      <c r="L7" s="27" t="s">
        <v>47</v>
      </c>
      <c r="M7" s="28" t="s">
        <v>32</v>
      </c>
      <c r="N7" s="27" t="s">
        <v>32</v>
      </c>
      <c r="O7" s="85" t="s">
        <v>54</v>
      </c>
      <c r="P7" s="85" t="s">
        <v>31</v>
      </c>
      <c r="Q7" s="32" t="s">
        <v>30</v>
      </c>
      <c r="R7" s="28" t="s">
        <v>32</v>
      </c>
      <c r="S7" s="85" t="s">
        <v>54</v>
      </c>
      <c r="T7" s="83" t="s">
        <v>31</v>
      </c>
      <c r="U7" s="30" t="s">
        <v>49</v>
      </c>
      <c r="V7" s="85" t="s">
        <v>50</v>
      </c>
    </row>
    <row r="8" spans="1:22" x14ac:dyDescent="0.15">
      <c r="A8" s="76"/>
      <c r="B8" s="24"/>
      <c r="C8" s="79"/>
      <c r="D8" s="79"/>
      <c r="E8" s="11"/>
      <c r="F8" s="24"/>
      <c r="G8" s="84"/>
      <c r="H8" s="29"/>
      <c r="I8" s="84"/>
      <c r="J8" s="84"/>
      <c r="K8" s="29"/>
      <c r="L8" s="29"/>
      <c r="M8" s="29"/>
      <c r="N8" s="29"/>
      <c r="O8" s="84"/>
      <c r="P8" s="84"/>
      <c r="Q8" s="31"/>
      <c r="R8" s="29"/>
      <c r="S8" s="84"/>
      <c r="T8" s="84"/>
      <c r="U8" s="31"/>
      <c r="V8" s="84"/>
    </row>
    <row r="9" spans="1:22" ht="15" customHeight="1" x14ac:dyDescent="0.15">
      <c r="A9" s="8" t="s">
        <v>29</v>
      </c>
      <c r="B9" s="34">
        <f t="shared" ref="B9:H9" si="0">B10+B11</f>
        <v>-25</v>
      </c>
      <c r="C9" s="34">
        <f t="shared" si="0"/>
        <v>112</v>
      </c>
      <c r="D9" s="34">
        <f t="shared" si="0"/>
        <v>59</v>
      </c>
      <c r="E9" s="34">
        <f t="shared" si="0"/>
        <v>-56</v>
      </c>
      <c r="F9" s="34">
        <f t="shared" si="0"/>
        <v>186</v>
      </c>
      <c r="G9" s="34">
        <f t="shared" si="0"/>
        <v>31</v>
      </c>
      <c r="H9" s="34">
        <f t="shared" si="0"/>
        <v>242</v>
      </c>
      <c r="I9" s="34">
        <f>I10+I11</f>
        <v>-28</v>
      </c>
      <c r="J9" s="51">
        <f>K9-L9</f>
        <v>-2.5433799329314191</v>
      </c>
      <c r="K9" s="51">
        <v>8.4476547772365009</v>
      </c>
      <c r="L9" s="51">
        <v>10.99103471016792</v>
      </c>
      <c r="M9" s="34">
        <f t="shared" ref="M9:U9" si="1">M10+M11</f>
        <v>31</v>
      </c>
      <c r="N9" s="34">
        <f t="shared" si="1"/>
        <v>559</v>
      </c>
      <c r="O9" s="34">
        <f t="shared" si="1"/>
        <v>20</v>
      </c>
      <c r="P9" s="34">
        <f t="shared" si="1"/>
        <v>370</v>
      </c>
      <c r="Q9" s="34">
        <f t="shared" si="1"/>
        <v>189</v>
      </c>
      <c r="R9" s="34">
        <f>R10+R11</f>
        <v>528</v>
      </c>
      <c r="S9" s="34">
        <f t="shared" si="1"/>
        <v>20</v>
      </c>
      <c r="T9" s="34">
        <f t="shared" si="1"/>
        <v>339</v>
      </c>
      <c r="U9" s="34">
        <f t="shared" si="1"/>
        <v>189</v>
      </c>
      <c r="V9" s="51">
        <v>1.4079424628727431</v>
      </c>
    </row>
    <row r="10" spans="1:22" ht="15" customHeight="1" x14ac:dyDescent="0.15">
      <c r="A10" s="6" t="s">
        <v>28</v>
      </c>
      <c r="B10" s="35">
        <f t="shared" ref="B10:I10" si="2">B20+B21+B22+B23</f>
        <v>-13</v>
      </c>
      <c r="C10" s="35">
        <f t="shared" si="2"/>
        <v>70</v>
      </c>
      <c r="D10" s="35">
        <f t="shared" si="2"/>
        <v>2</v>
      </c>
      <c r="E10" s="35">
        <f t="shared" si="2"/>
        <v>-8</v>
      </c>
      <c r="F10" s="35">
        <f t="shared" si="2"/>
        <v>146</v>
      </c>
      <c r="G10" s="35">
        <f t="shared" si="2"/>
        <v>27</v>
      </c>
      <c r="H10" s="35">
        <f t="shared" si="2"/>
        <v>154</v>
      </c>
      <c r="I10" s="35">
        <f t="shared" si="2"/>
        <v>-33</v>
      </c>
      <c r="J10" s="48">
        <f t="shared" ref="J10:J38" si="3">K10-L10</f>
        <v>-0.48445030651436483</v>
      </c>
      <c r="K10" s="48">
        <v>8.8412180938871323</v>
      </c>
      <c r="L10" s="48">
        <v>9.3256684004014971</v>
      </c>
      <c r="M10" s="35">
        <f t="shared" ref="M10:U10" si="4">M20+M21+M22+M23</f>
        <v>-5</v>
      </c>
      <c r="N10" s="35">
        <f t="shared" si="4"/>
        <v>411</v>
      </c>
      <c r="O10" s="35">
        <f t="shared" si="4"/>
        <v>-29</v>
      </c>
      <c r="P10" s="35">
        <f t="shared" si="4"/>
        <v>295</v>
      </c>
      <c r="Q10" s="35">
        <f t="shared" si="4"/>
        <v>116</v>
      </c>
      <c r="R10" s="35">
        <f t="shared" si="4"/>
        <v>416</v>
      </c>
      <c r="S10" s="35">
        <f t="shared" si="4"/>
        <v>29</v>
      </c>
      <c r="T10" s="35">
        <f t="shared" si="4"/>
        <v>295</v>
      </c>
      <c r="U10" s="35">
        <f t="shared" si="4"/>
        <v>121</v>
      </c>
      <c r="V10" s="48">
        <v>-0.30278144157147935</v>
      </c>
    </row>
    <row r="11" spans="1:22" ht="15" customHeight="1" x14ac:dyDescent="0.15">
      <c r="A11" s="2" t="s">
        <v>27</v>
      </c>
      <c r="B11" s="36">
        <f t="shared" ref="B11:I11" si="5">B12+B13+B14+B15+B16</f>
        <v>-12</v>
      </c>
      <c r="C11" s="36">
        <f t="shared" si="5"/>
        <v>42</v>
      </c>
      <c r="D11" s="36">
        <f t="shared" si="5"/>
        <v>57</v>
      </c>
      <c r="E11" s="36">
        <f t="shared" si="5"/>
        <v>-48</v>
      </c>
      <c r="F11" s="36">
        <f t="shared" si="5"/>
        <v>40</v>
      </c>
      <c r="G11" s="36">
        <f t="shared" si="5"/>
        <v>4</v>
      </c>
      <c r="H11" s="36">
        <f t="shared" si="5"/>
        <v>88</v>
      </c>
      <c r="I11" s="36">
        <f t="shared" si="5"/>
        <v>5</v>
      </c>
      <c r="J11" s="53">
        <f t="shared" si="3"/>
        <v>-8.720322532477228</v>
      </c>
      <c r="K11" s="53">
        <v>7.2669354437310236</v>
      </c>
      <c r="L11" s="53">
        <v>15.987257976208252</v>
      </c>
      <c r="M11" s="36">
        <f t="shared" ref="M11:U11" si="6">M12+M13+M14+M15+M16</f>
        <v>36</v>
      </c>
      <c r="N11" s="36">
        <f t="shared" si="6"/>
        <v>148</v>
      </c>
      <c r="O11" s="36">
        <f t="shared" si="6"/>
        <v>49</v>
      </c>
      <c r="P11" s="36">
        <f t="shared" si="6"/>
        <v>75</v>
      </c>
      <c r="Q11" s="36">
        <f t="shared" si="6"/>
        <v>73</v>
      </c>
      <c r="R11" s="36">
        <f t="shared" si="6"/>
        <v>112</v>
      </c>
      <c r="S11" s="36">
        <f t="shared" si="6"/>
        <v>-9</v>
      </c>
      <c r="T11" s="36">
        <f t="shared" si="6"/>
        <v>44</v>
      </c>
      <c r="U11" s="36">
        <f t="shared" si="6"/>
        <v>68</v>
      </c>
      <c r="V11" s="53">
        <v>6.5402418993579232</v>
      </c>
    </row>
    <row r="12" spans="1:22" ht="15" customHeight="1" x14ac:dyDescent="0.15">
      <c r="A12" s="6" t="s">
        <v>26</v>
      </c>
      <c r="B12" s="35">
        <f t="shared" ref="B12:I12" si="7">B24</f>
        <v>-9</v>
      </c>
      <c r="C12" s="35">
        <f t="shared" si="7"/>
        <v>-15</v>
      </c>
      <c r="D12" s="35">
        <f t="shared" si="7"/>
        <v>-10</v>
      </c>
      <c r="E12" s="35">
        <f t="shared" si="7"/>
        <v>-6</v>
      </c>
      <c r="F12" s="35">
        <f t="shared" si="7"/>
        <v>3</v>
      </c>
      <c r="G12" s="35">
        <f t="shared" si="7"/>
        <v>1</v>
      </c>
      <c r="H12" s="35">
        <f t="shared" si="7"/>
        <v>9</v>
      </c>
      <c r="I12" s="35">
        <f t="shared" si="7"/>
        <v>6</v>
      </c>
      <c r="J12" s="48">
        <f t="shared" si="3"/>
        <v>-13.815291445874337</v>
      </c>
      <c r="K12" s="48">
        <v>6.9076457229371693</v>
      </c>
      <c r="L12" s="48">
        <v>20.722937168811505</v>
      </c>
      <c r="M12" s="35">
        <f t="shared" ref="M12:U12" si="8">M24</f>
        <v>-3</v>
      </c>
      <c r="N12" s="35">
        <f t="shared" si="8"/>
        <v>11</v>
      </c>
      <c r="O12" s="35">
        <f t="shared" si="8"/>
        <v>1</v>
      </c>
      <c r="P12" s="35">
        <f t="shared" si="8"/>
        <v>4</v>
      </c>
      <c r="Q12" s="35">
        <f t="shared" si="8"/>
        <v>7</v>
      </c>
      <c r="R12" s="35">
        <f t="shared" si="8"/>
        <v>14</v>
      </c>
      <c r="S12" s="35">
        <f t="shared" si="8"/>
        <v>6</v>
      </c>
      <c r="T12" s="35">
        <f t="shared" si="8"/>
        <v>2</v>
      </c>
      <c r="U12" s="35">
        <f t="shared" si="8"/>
        <v>12</v>
      </c>
      <c r="V12" s="48">
        <v>-6.907645722937179</v>
      </c>
    </row>
    <row r="13" spans="1:22" ht="15" customHeight="1" x14ac:dyDescent="0.15">
      <c r="A13" s="4" t="s">
        <v>25</v>
      </c>
      <c r="B13" s="37">
        <f t="shared" ref="B13:I13" si="9">B25+B26+B27</f>
        <v>-15</v>
      </c>
      <c r="C13" s="37">
        <f t="shared" si="9"/>
        <v>9</v>
      </c>
      <c r="D13" s="37">
        <f t="shared" si="9"/>
        <v>8</v>
      </c>
      <c r="E13" s="37">
        <f t="shared" si="9"/>
        <v>-10</v>
      </c>
      <c r="F13" s="37">
        <f t="shared" si="9"/>
        <v>7</v>
      </c>
      <c r="G13" s="37">
        <f t="shared" si="9"/>
        <v>2</v>
      </c>
      <c r="H13" s="37">
        <f t="shared" si="9"/>
        <v>17</v>
      </c>
      <c r="I13" s="37">
        <f t="shared" si="9"/>
        <v>3</v>
      </c>
      <c r="J13" s="49">
        <f t="shared" si="3"/>
        <v>-9.88276067473533</v>
      </c>
      <c r="K13" s="49">
        <v>6.9179324723147326</v>
      </c>
      <c r="L13" s="49">
        <v>16.800693147050062</v>
      </c>
      <c r="M13" s="37">
        <f t="shared" ref="M13:U13" si="10">M25+M26+M27</f>
        <v>-5</v>
      </c>
      <c r="N13" s="37">
        <f t="shared" si="10"/>
        <v>17</v>
      </c>
      <c r="O13" s="37">
        <f t="shared" si="10"/>
        <v>6</v>
      </c>
      <c r="P13" s="37">
        <f t="shared" si="10"/>
        <v>8</v>
      </c>
      <c r="Q13" s="37">
        <f t="shared" si="10"/>
        <v>9</v>
      </c>
      <c r="R13" s="37">
        <f t="shared" si="10"/>
        <v>22</v>
      </c>
      <c r="S13" s="37">
        <f t="shared" si="10"/>
        <v>-3</v>
      </c>
      <c r="T13" s="37">
        <f t="shared" si="10"/>
        <v>11</v>
      </c>
      <c r="U13" s="37">
        <f t="shared" si="10"/>
        <v>11</v>
      </c>
      <c r="V13" s="49">
        <v>-4.941380337367665</v>
      </c>
    </row>
    <row r="14" spans="1:22" ht="15" customHeight="1" x14ac:dyDescent="0.15">
      <c r="A14" s="4" t="s">
        <v>24</v>
      </c>
      <c r="B14" s="37">
        <f t="shared" ref="B14:I14" si="11">B28+B29+B30+B31</f>
        <v>-16</v>
      </c>
      <c r="C14" s="37">
        <f t="shared" si="11"/>
        <v>-10</v>
      </c>
      <c r="D14" s="37">
        <f t="shared" si="11"/>
        <v>8</v>
      </c>
      <c r="E14" s="37">
        <f t="shared" si="11"/>
        <v>-10</v>
      </c>
      <c r="F14" s="37">
        <f t="shared" si="11"/>
        <v>18</v>
      </c>
      <c r="G14" s="37">
        <f t="shared" si="11"/>
        <v>-1</v>
      </c>
      <c r="H14" s="37">
        <f t="shared" si="11"/>
        <v>28</v>
      </c>
      <c r="I14" s="37">
        <f t="shared" si="11"/>
        <v>-1</v>
      </c>
      <c r="J14" s="49">
        <f t="shared" si="3"/>
        <v>-4.7888950116770328</v>
      </c>
      <c r="K14" s="49">
        <v>8.6200110210186569</v>
      </c>
      <c r="L14" s="49">
        <v>13.40890603269569</v>
      </c>
      <c r="M14" s="37">
        <f t="shared" ref="M14:U14" si="12">M28+M29+M30+M31</f>
        <v>-6</v>
      </c>
      <c r="N14" s="37">
        <f t="shared" si="12"/>
        <v>41</v>
      </c>
      <c r="O14" s="37">
        <f t="shared" si="12"/>
        <v>4</v>
      </c>
      <c r="P14" s="37">
        <f t="shared" si="12"/>
        <v>12</v>
      </c>
      <c r="Q14" s="37">
        <f t="shared" si="12"/>
        <v>29</v>
      </c>
      <c r="R14" s="37">
        <f t="shared" si="12"/>
        <v>47</v>
      </c>
      <c r="S14" s="37">
        <f t="shared" si="12"/>
        <v>-4</v>
      </c>
      <c r="T14" s="37">
        <f t="shared" si="12"/>
        <v>20</v>
      </c>
      <c r="U14" s="37">
        <f t="shared" si="12"/>
        <v>27</v>
      </c>
      <c r="V14" s="49">
        <v>-2.8733370070062207</v>
      </c>
    </row>
    <row r="15" spans="1:22" ht="15" customHeight="1" x14ac:dyDescent="0.15">
      <c r="A15" s="4" t="s">
        <v>23</v>
      </c>
      <c r="B15" s="37">
        <f t="shared" ref="B15:I15" si="13">B32+B33+B34+B35</f>
        <v>27</v>
      </c>
      <c r="C15" s="37">
        <f t="shared" si="13"/>
        <v>44</v>
      </c>
      <c r="D15" s="37">
        <f t="shared" si="13"/>
        <v>44</v>
      </c>
      <c r="E15" s="37">
        <f t="shared" si="13"/>
        <v>-14</v>
      </c>
      <c r="F15" s="37">
        <f t="shared" si="13"/>
        <v>11</v>
      </c>
      <c r="G15" s="37">
        <f t="shared" si="13"/>
        <v>2</v>
      </c>
      <c r="H15" s="37">
        <f t="shared" si="13"/>
        <v>25</v>
      </c>
      <c r="I15" s="37">
        <f t="shared" si="13"/>
        <v>-1</v>
      </c>
      <c r="J15" s="49">
        <f t="shared" si="3"/>
        <v>-8.839301158969036</v>
      </c>
      <c r="K15" s="49">
        <v>6.9451651963328134</v>
      </c>
      <c r="L15" s="49">
        <v>15.78446635530185</v>
      </c>
      <c r="M15" s="37">
        <f t="shared" ref="M15:U15" si="14">M32+M33+M34+M35</f>
        <v>41</v>
      </c>
      <c r="N15" s="37">
        <f t="shared" si="14"/>
        <v>65</v>
      </c>
      <c r="O15" s="37">
        <f t="shared" si="14"/>
        <v>33</v>
      </c>
      <c r="P15" s="37">
        <f t="shared" si="14"/>
        <v>43</v>
      </c>
      <c r="Q15" s="37">
        <f t="shared" si="14"/>
        <v>22</v>
      </c>
      <c r="R15" s="37">
        <f t="shared" si="14"/>
        <v>24</v>
      </c>
      <c r="S15" s="37">
        <f t="shared" si="14"/>
        <v>-8</v>
      </c>
      <c r="T15" s="37">
        <f t="shared" si="14"/>
        <v>10</v>
      </c>
      <c r="U15" s="37">
        <f t="shared" si="14"/>
        <v>14</v>
      </c>
      <c r="V15" s="49">
        <v>25.886524822695034</v>
      </c>
    </row>
    <row r="16" spans="1:22" ht="15" customHeight="1" x14ac:dyDescent="0.15">
      <c r="A16" s="2" t="s">
        <v>22</v>
      </c>
      <c r="B16" s="36">
        <f t="shared" ref="B16:I16" si="15">B36+B37+B38</f>
        <v>1</v>
      </c>
      <c r="C16" s="36">
        <f t="shared" si="15"/>
        <v>14</v>
      </c>
      <c r="D16" s="36">
        <f t="shared" si="15"/>
        <v>7</v>
      </c>
      <c r="E16" s="36">
        <f t="shared" si="15"/>
        <v>-8</v>
      </c>
      <c r="F16" s="36">
        <f t="shared" si="15"/>
        <v>1</v>
      </c>
      <c r="G16" s="36">
        <f t="shared" si="15"/>
        <v>0</v>
      </c>
      <c r="H16" s="36">
        <f t="shared" si="15"/>
        <v>9</v>
      </c>
      <c r="I16" s="36">
        <f t="shared" si="15"/>
        <v>-2</v>
      </c>
      <c r="J16" s="53">
        <f t="shared" si="3"/>
        <v>-20.713627012839609</v>
      </c>
      <c r="K16" s="53">
        <v>2.5892033766049511</v>
      </c>
      <c r="L16" s="53">
        <v>23.302830389444562</v>
      </c>
      <c r="M16" s="36">
        <f t="shared" ref="M16:U16" si="16">M36+M37+M38</f>
        <v>9</v>
      </c>
      <c r="N16" s="36">
        <f t="shared" si="16"/>
        <v>14</v>
      </c>
      <c r="O16" s="36">
        <f t="shared" si="16"/>
        <v>5</v>
      </c>
      <c r="P16" s="36">
        <f t="shared" si="16"/>
        <v>8</v>
      </c>
      <c r="Q16" s="36">
        <f t="shared" si="16"/>
        <v>6</v>
      </c>
      <c r="R16" s="36">
        <f t="shared" si="16"/>
        <v>5</v>
      </c>
      <c r="S16" s="36">
        <f t="shared" si="16"/>
        <v>0</v>
      </c>
      <c r="T16" s="36">
        <f t="shared" si="16"/>
        <v>1</v>
      </c>
      <c r="U16" s="36">
        <f t="shared" si="16"/>
        <v>4</v>
      </c>
      <c r="V16" s="53">
        <v>23.302830389444566</v>
      </c>
    </row>
    <row r="17" spans="1:22" ht="15" customHeight="1" x14ac:dyDescent="0.15">
      <c r="A17" s="6" t="s">
        <v>21</v>
      </c>
      <c r="B17" s="35">
        <f t="shared" ref="B17:I17" si="17">B12+B13+B20</f>
        <v>-48</v>
      </c>
      <c r="C17" s="35">
        <f t="shared" si="17"/>
        <v>18</v>
      </c>
      <c r="D17" s="35">
        <f t="shared" si="17"/>
        <v>2</v>
      </c>
      <c r="E17" s="35">
        <f t="shared" si="17"/>
        <v>-22</v>
      </c>
      <c r="F17" s="35">
        <f t="shared" si="17"/>
        <v>75</v>
      </c>
      <c r="G17" s="35">
        <f t="shared" si="17"/>
        <v>13</v>
      </c>
      <c r="H17" s="35">
        <f t="shared" si="17"/>
        <v>97</v>
      </c>
      <c r="I17" s="35">
        <f t="shared" si="17"/>
        <v>-6</v>
      </c>
      <c r="J17" s="48">
        <f t="shared" si="3"/>
        <v>-2.4328025400518669</v>
      </c>
      <c r="K17" s="48">
        <v>8.2936450229040943</v>
      </c>
      <c r="L17" s="48">
        <v>10.726447562955961</v>
      </c>
      <c r="M17" s="35">
        <f t="shared" ref="M17:U17" si="18">M12+M13+M20</f>
        <v>-26</v>
      </c>
      <c r="N17" s="35">
        <f t="shared" si="18"/>
        <v>184</v>
      </c>
      <c r="O17" s="35">
        <f t="shared" si="18"/>
        <v>-7</v>
      </c>
      <c r="P17" s="35">
        <f t="shared" si="18"/>
        <v>125</v>
      </c>
      <c r="Q17" s="35">
        <f t="shared" si="18"/>
        <v>59</v>
      </c>
      <c r="R17" s="35">
        <f t="shared" si="18"/>
        <v>210</v>
      </c>
      <c r="S17" s="35">
        <f t="shared" si="18"/>
        <v>10</v>
      </c>
      <c r="T17" s="35">
        <f t="shared" si="18"/>
        <v>144</v>
      </c>
      <c r="U17" s="35">
        <f t="shared" si="18"/>
        <v>66</v>
      </c>
      <c r="V17" s="48">
        <v>-2.8751302746067502</v>
      </c>
    </row>
    <row r="18" spans="1:22" ht="15" customHeight="1" x14ac:dyDescent="0.15">
      <c r="A18" s="4" t="s">
        <v>20</v>
      </c>
      <c r="B18" s="37">
        <f t="shared" ref="B18:I18" si="19">B14+B22</f>
        <v>-7</v>
      </c>
      <c r="C18" s="37">
        <f t="shared" si="19"/>
        <v>20</v>
      </c>
      <c r="D18" s="37">
        <f t="shared" si="19"/>
        <v>28</v>
      </c>
      <c r="E18" s="37">
        <f t="shared" si="19"/>
        <v>-8</v>
      </c>
      <c r="F18" s="37">
        <f t="shared" si="19"/>
        <v>39</v>
      </c>
      <c r="G18" s="37">
        <f t="shared" si="19"/>
        <v>7</v>
      </c>
      <c r="H18" s="37">
        <f t="shared" si="19"/>
        <v>47</v>
      </c>
      <c r="I18" s="37">
        <f t="shared" si="19"/>
        <v>-5</v>
      </c>
      <c r="J18" s="49">
        <f t="shared" si="3"/>
        <v>-2.0374130436299449</v>
      </c>
      <c r="K18" s="49">
        <v>9.9323885876959785</v>
      </c>
      <c r="L18" s="49">
        <v>11.969801631325923</v>
      </c>
      <c r="M18" s="37">
        <f t="shared" ref="M18:U18" si="20">M14+M22</f>
        <v>1</v>
      </c>
      <c r="N18" s="37">
        <f t="shared" si="20"/>
        <v>98</v>
      </c>
      <c r="O18" s="37">
        <f t="shared" si="20"/>
        <v>17</v>
      </c>
      <c r="P18" s="37">
        <f t="shared" si="20"/>
        <v>46</v>
      </c>
      <c r="Q18" s="37">
        <f t="shared" si="20"/>
        <v>52</v>
      </c>
      <c r="R18" s="37">
        <f t="shared" si="20"/>
        <v>97</v>
      </c>
      <c r="S18" s="37">
        <f t="shared" si="20"/>
        <v>1</v>
      </c>
      <c r="T18" s="37">
        <f t="shared" si="20"/>
        <v>40</v>
      </c>
      <c r="U18" s="37">
        <f t="shared" si="20"/>
        <v>57</v>
      </c>
      <c r="V18" s="49">
        <v>0.25467663045374067</v>
      </c>
    </row>
    <row r="19" spans="1:22" ht="15" customHeight="1" x14ac:dyDescent="0.15">
      <c r="A19" s="2" t="s">
        <v>19</v>
      </c>
      <c r="B19" s="36">
        <f t="shared" ref="B19:I19" si="21">B15+B16+B21+B23</f>
        <v>30</v>
      </c>
      <c r="C19" s="36">
        <f t="shared" si="21"/>
        <v>74</v>
      </c>
      <c r="D19" s="36">
        <f t="shared" si="21"/>
        <v>29</v>
      </c>
      <c r="E19" s="36">
        <f t="shared" si="21"/>
        <v>-26</v>
      </c>
      <c r="F19" s="36">
        <f t="shared" si="21"/>
        <v>72</v>
      </c>
      <c r="G19" s="36">
        <f t="shared" si="21"/>
        <v>11</v>
      </c>
      <c r="H19" s="36">
        <f t="shared" si="21"/>
        <v>98</v>
      </c>
      <c r="I19" s="36">
        <f t="shared" si="21"/>
        <v>-17</v>
      </c>
      <c r="J19" s="53">
        <f t="shared" si="3"/>
        <v>-2.8734588087106063</v>
      </c>
      <c r="K19" s="53">
        <v>7.9572705471986049</v>
      </c>
      <c r="L19" s="53">
        <v>10.830729355909211</v>
      </c>
      <c r="M19" s="36">
        <f t="shared" ref="M19:U19" si="22">M15+M16+M21+M23</f>
        <v>56</v>
      </c>
      <c r="N19" s="36">
        <f t="shared" si="22"/>
        <v>277</v>
      </c>
      <c r="O19" s="36">
        <f t="shared" si="22"/>
        <v>10</v>
      </c>
      <c r="P19" s="36">
        <f t="shared" si="22"/>
        <v>199</v>
      </c>
      <c r="Q19" s="36">
        <f t="shared" si="22"/>
        <v>78</v>
      </c>
      <c r="R19" s="36">
        <f t="shared" si="22"/>
        <v>221</v>
      </c>
      <c r="S19" s="36">
        <f t="shared" si="22"/>
        <v>9</v>
      </c>
      <c r="T19" s="36">
        <f t="shared" si="22"/>
        <v>155</v>
      </c>
      <c r="U19" s="36">
        <f t="shared" si="22"/>
        <v>66</v>
      </c>
      <c r="V19" s="53">
        <v>6.1889882033766952</v>
      </c>
    </row>
    <row r="20" spans="1:22" ht="15" customHeight="1" x14ac:dyDescent="0.15">
      <c r="A20" s="5" t="s">
        <v>18</v>
      </c>
      <c r="B20" s="40">
        <f>E20+M20</f>
        <v>-24</v>
      </c>
      <c r="C20" s="40">
        <v>24</v>
      </c>
      <c r="D20" s="40">
        <f>G20-I20+O20-S20</f>
        <v>4</v>
      </c>
      <c r="E20" s="40">
        <f>F20-H20</f>
        <v>-6</v>
      </c>
      <c r="F20" s="40">
        <v>65</v>
      </c>
      <c r="G20" s="40">
        <v>10</v>
      </c>
      <c r="H20" s="40">
        <v>71</v>
      </c>
      <c r="I20" s="40">
        <v>-15</v>
      </c>
      <c r="J20" s="61">
        <f t="shared" si="3"/>
        <v>-0.78979541053132962</v>
      </c>
      <c r="K20" s="61">
        <v>8.556116947422705</v>
      </c>
      <c r="L20" s="61">
        <v>9.3459123579540346</v>
      </c>
      <c r="M20" s="40">
        <f>N20-R20</f>
        <v>-18</v>
      </c>
      <c r="N20" s="40">
        <f>SUM(P20:Q20)</f>
        <v>156</v>
      </c>
      <c r="O20" s="41">
        <v>-14</v>
      </c>
      <c r="P20" s="41">
        <v>113</v>
      </c>
      <c r="Q20" s="41">
        <v>43</v>
      </c>
      <c r="R20" s="41">
        <f>SUM(T20:U20)</f>
        <v>174</v>
      </c>
      <c r="S20" s="41">
        <v>7</v>
      </c>
      <c r="T20" s="41">
        <v>131</v>
      </c>
      <c r="U20" s="41">
        <v>43</v>
      </c>
      <c r="V20" s="52">
        <v>-2.3693862315939782</v>
      </c>
    </row>
    <row r="21" spans="1:22" ht="15" customHeight="1" x14ac:dyDescent="0.15">
      <c r="A21" s="3" t="s">
        <v>17</v>
      </c>
      <c r="B21" s="42">
        <f t="shared" ref="B21:B38" si="23">E21+M21</f>
        <v>-6</v>
      </c>
      <c r="C21" s="42">
        <v>0</v>
      </c>
      <c r="D21" s="42">
        <f t="shared" ref="D21:D38" si="24">G21-I21+O21-S21</f>
        <v>-43</v>
      </c>
      <c r="E21" s="42">
        <f t="shared" ref="E21:E38" si="25">F21-H21</f>
        <v>-5</v>
      </c>
      <c r="F21" s="42">
        <v>47</v>
      </c>
      <c r="G21" s="42">
        <v>10</v>
      </c>
      <c r="H21" s="42">
        <v>52</v>
      </c>
      <c r="I21" s="42">
        <v>-4</v>
      </c>
      <c r="J21" s="62">
        <f t="shared" si="3"/>
        <v>-0.86551138681008233</v>
      </c>
      <c r="K21" s="62">
        <v>8.135807036014759</v>
      </c>
      <c r="L21" s="62">
        <v>9.0013184228248413</v>
      </c>
      <c r="M21" s="42">
        <f t="shared" ref="M21:M38" si="26">N21-R21</f>
        <v>-1</v>
      </c>
      <c r="N21" s="42">
        <f>SUM(P21:Q21)</f>
        <v>155</v>
      </c>
      <c r="O21" s="42">
        <v>-29</v>
      </c>
      <c r="P21" s="42">
        <v>112</v>
      </c>
      <c r="Q21" s="42">
        <v>43</v>
      </c>
      <c r="R21" s="42">
        <f t="shared" ref="R21:R38" si="27">SUM(T21:U21)</f>
        <v>156</v>
      </c>
      <c r="S21" s="42">
        <v>28</v>
      </c>
      <c r="T21" s="42">
        <v>116</v>
      </c>
      <c r="U21" s="42">
        <v>40</v>
      </c>
      <c r="V21" s="49">
        <v>-0.17310227736201611</v>
      </c>
    </row>
    <row r="22" spans="1:22" ht="15" customHeight="1" x14ac:dyDescent="0.15">
      <c r="A22" s="3" t="s">
        <v>16</v>
      </c>
      <c r="B22" s="42">
        <f t="shared" si="23"/>
        <v>9</v>
      </c>
      <c r="C22" s="42">
        <v>30</v>
      </c>
      <c r="D22" s="42">
        <f t="shared" si="24"/>
        <v>20</v>
      </c>
      <c r="E22" s="42">
        <f t="shared" si="25"/>
        <v>2</v>
      </c>
      <c r="F22" s="42">
        <v>21</v>
      </c>
      <c r="G22" s="42">
        <v>8</v>
      </c>
      <c r="H22" s="42">
        <v>19</v>
      </c>
      <c r="I22" s="42">
        <v>-4</v>
      </c>
      <c r="J22" s="62">
        <f t="shared" si="3"/>
        <v>1.0879122516803008</v>
      </c>
      <c r="K22" s="62">
        <v>11.423078642643178</v>
      </c>
      <c r="L22" s="62">
        <v>10.335166390962877</v>
      </c>
      <c r="M22" s="42">
        <f>N22-R22</f>
        <v>7</v>
      </c>
      <c r="N22" s="42">
        <f t="shared" ref="N22:N38" si="28">SUM(P22:Q22)</f>
        <v>57</v>
      </c>
      <c r="O22" s="42">
        <v>13</v>
      </c>
      <c r="P22" s="42">
        <v>34</v>
      </c>
      <c r="Q22" s="42">
        <v>23</v>
      </c>
      <c r="R22" s="42">
        <f t="shared" si="27"/>
        <v>50</v>
      </c>
      <c r="S22" s="42">
        <v>5</v>
      </c>
      <c r="T22" s="42">
        <v>20</v>
      </c>
      <c r="U22" s="42">
        <v>30</v>
      </c>
      <c r="V22" s="49">
        <v>3.8076928808810564</v>
      </c>
    </row>
    <row r="23" spans="1:22" ht="15" customHeight="1" x14ac:dyDescent="0.15">
      <c r="A23" s="1" t="s">
        <v>15</v>
      </c>
      <c r="B23" s="43">
        <f t="shared" si="23"/>
        <v>8</v>
      </c>
      <c r="C23" s="43">
        <v>16</v>
      </c>
      <c r="D23" s="43">
        <f t="shared" si="24"/>
        <v>21</v>
      </c>
      <c r="E23" s="43">
        <f t="shared" si="25"/>
        <v>1</v>
      </c>
      <c r="F23" s="43">
        <v>13</v>
      </c>
      <c r="G23" s="43">
        <v>-1</v>
      </c>
      <c r="H23" s="43">
        <v>12</v>
      </c>
      <c r="I23" s="43">
        <v>-10</v>
      </c>
      <c r="J23" s="63">
        <f t="shared" si="3"/>
        <v>0.76843723025747934</v>
      </c>
      <c r="K23" s="63">
        <v>9.9896839933472297</v>
      </c>
      <c r="L23" s="63">
        <v>9.2212467630897503</v>
      </c>
      <c r="M23" s="43">
        <f t="shared" si="26"/>
        <v>7</v>
      </c>
      <c r="N23" s="43">
        <f t="shared" si="28"/>
        <v>43</v>
      </c>
      <c r="O23" s="43">
        <v>1</v>
      </c>
      <c r="P23" s="43">
        <v>36</v>
      </c>
      <c r="Q23" s="43">
        <v>7</v>
      </c>
      <c r="R23" s="43">
        <f t="shared" si="27"/>
        <v>36</v>
      </c>
      <c r="S23" s="47">
        <v>-11</v>
      </c>
      <c r="T23" s="47">
        <v>28</v>
      </c>
      <c r="U23" s="47">
        <v>8</v>
      </c>
      <c r="V23" s="54">
        <v>5.3790606118023483</v>
      </c>
    </row>
    <row r="24" spans="1:22" ht="15" customHeight="1" x14ac:dyDescent="0.15">
      <c r="A24" s="7" t="s">
        <v>14</v>
      </c>
      <c r="B24" s="45">
        <f t="shared" si="23"/>
        <v>-9</v>
      </c>
      <c r="C24" s="45">
        <v>-15</v>
      </c>
      <c r="D24" s="45">
        <f t="shared" si="24"/>
        <v>-10</v>
      </c>
      <c r="E24" s="40">
        <f t="shared" si="25"/>
        <v>-6</v>
      </c>
      <c r="F24" s="45">
        <v>3</v>
      </c>
      <c r="G24" s="45">
        <v>1</v>
      </c>
      <c r="H24" s="45">
        <v>9</v>
      </c>
      <c r="I24" s="46">
        <v>6</v>
      </c>
      <c r="J24" s="73">
        <f t="shared" si="3"/>
        <v>-13.815291445874337</v>
      </c>
      <c r="K24" s="73">
        <v>6.9076457229371693</v>
      </c>
      <c r="L24" s="73">
        <v>20.722937168811505</v>
      </c>
      <c r="M24" s="40">
        <f t="shared" si="26"/>
        <v>-3</v>
      </c>
      <c r="N24" s="45">
        <f t="shared" si="28"/>
        <v>11</v>
      </c>
      <c r="O24" s="45">
        <v>1</v>
      </c>
      <c r="P24" s="45">
        <v>4</v>
      </c>
      <c r="Q24" s="45">
        <v>7</v>
      </c>
      <c r="R24" s="45">
        <f t="shared" si="27"/>
        <v>14</v>
      </c>
      <c r="S24" s="45">
        <v>6</v>
      </c>
      <c r="T24" s="45">
        <v>2</v>
      </c>
      <c r="U24" s="45">
        <v>12</v>
      </c>
      <c r="V24" s="51">
        <v>-6.907645722937179</v>
      </c>
    </row>
    <row r="25" spans="1:22" ht="15" customHeight="1" x14ac:dyDescent="0.15">
      <c r="A25" s="5" t="s">
        <v>13</v>
      </c>
      <c r="B25" s="40">
        <f t="shared" si="23"/>
        <v>0</v>
      </c>
      <c r="C25" s="40">
        <v>4</v>
      </c>
      <c r="D25" s="40">
        <f t="shared" si="24"/>
        <v>3</v>
      </c>
      <c r="E25" s="40">
        <f t="shared" si="25"/>
        <v>0</v>
      </c>
      <c r="F25" s="40">
        <v>0</v>
      </c>
      <c r="G25" s="40">
        <v>-1</v>
      </c>
      <c r="H25" s="40">
        <v>0</v>
      </c>
      <c r="I25" s="40">
        <v>-4</v>
      </c>
      <c r="J25" s="61">
        <f t="shared" si="3"/>
        <v>0</v>
      </c>
      <c r="K25" s="61">
        <v>0</v>
      </c>
      <c r="L25" s="61">
        <v>0</v>
      </c>
      <c r="M25" s="40">
        <f t="shared" si="26"/>
        <v>0</v>
      </c>
      <c r="N25" s="40">
        <f t="shared" si="28"/>
        <v>3</v>
      </c>
      <c r="O25" s="40">
        <v>1</v>
      </c>
      <c r="P25" s="40">
        <v>1</v>
      </c>
      <c r="Q25" s="40">
        <v>2</v>
      </c>
      <c r="R25" s="40">
        <f t="shared" si="27"/>
        <v>3</v>
      </c>
      <c r="S25" s="41">
        <v>1</v>
      </c>
      <c r="T25" s="41">
        <v>3</v>
      </c>
      <c r="U25" s="41">
        <v>0</v>
      </c>
      <c r="V25" s="52">
        <v>0</v>
      </c>
    </row>
    <row r="26" spans="1:22" ht="15" customHeight="1" x14ac:dyDescent="0.15">
      <c r="A26" s="3" t="s">
        <v>12</v>
      </c>
      <c r="B26" s="42">
        <f t="shared" si="23"/>
        <v>0</v>
      </c>
      <c r="C26" s="42">
        <v>16</v>
      </c>
      <c r="D26" s="42">
        <f t="shared" si="24"/>
        <v>14</v>
      </c>
      <c r="E26" s="42">
        <f t="shared" si="25"/>
        <v>-2</v>
      </c>
      <c r="F26" s="42">
        <v>3</v>
      </c>
      <c r="G26" s="42">
        <v>3</v>
      </c>
      <c r="H26" s="42">
        <v>5</v>
      </c>
      <c r="I26" s="42">
        <v>0</v>
      </c>
      <c r="J26" s="62">
        <f t="shared" si="3"/>
        <v>-7.8545298041747351</v>
      </c>
      <c r="K26" s="62">
        <v>11.781794706262104</v>
      </c>
      <c r="L26" s="62">
        <v>19.63632451043684</v>
      </c>
      <c r="M26" s="42">
        <f t="shared" si="26"/>
        <v>2</v>
      </c>
      <c r="N26" s="42">
        <f t="shared" si="28"/>
        <v>7</v>
      </c>
      <c r="O26" s="42">
        <v>5</v>
      </c>
      <c r="P26" s="42">
        <v>6</v>
      </c>
      <c r="Q26" s="42">
        <v>1</v>
      </c>
      <c r="R26" s="42">
        <f t="shared" si="27"/>
        <v>5</v>
      </c>
      <c r="S26" s="42">
        <v>-6</v>
      </c>
      <c r="T26" s="42">
        <v>4</v>
      </c>
      <c r="U26" s="42">
        <v>1</v>
      </c>
      <c r="V26" s="49">
        <v>7.8545298041747387</v>
      </c>
    </row>
    <row r="27" spans="1:22" ht="15" customHeight="1" x14ac:dyDescent="0.15">
      <c r="A27" s="1" t="s">
        <v>11</v>
      </c>
      <c r="B27" s="43">
        <f t="shared" si="23"/>
        <v>-15</v>
      </c>
      <c r="C27" s="43">
        <v>-11</v>
      </c>
      <c r="D27" s="43">
        <f t="shared" si="24"/>
        <v>-9</v>
      </c>
      <c r="E27" s="43">
        <f t="shared" si="25"/>
        <v>-8</v>
      </c>
      <c r="F27" s="43">
        <v>4</v>
      </c>
      <c r="G27" s="43">
        <v>0</v>
      </c>
      <c r="H27" s="43">
        <v>12</v>
      </c>
      <c r="I27" s="43">
        <v>7</v>
      </c>
      <c r="J27" s="63">
        <f t="shared" si="3"/>
        <v>-12.52358895179276</v>
      </c>
      <c r="K27" s="63">
        <v>6.2617944758963802</v>
      </c>
      <c r="L27" s="63">
        <v>18.78538342768914</v>
      </c>
      <c r="M27" s="43">
        <f t="shared" si="26"/>
        <v>-7</v>
      </c>
      <c r="N27" s="43">
        <f t="shared" si="28"/>
        <v>7</v>
      </c>
      <c r="O27" s="47">
        <v>0</v>
      </c>
      <c r="P27" s="47">
        <v>1</v>
      </c>
      <c r="Q27" s="47">
        <v>6</v>
      </c>
      <c r="R27" s="47">
        <f t="shared" si="27"/>
        <v>14</v>
      </c>
      <c r="S27" s="47">
        <v>2</v>
      </c>
      <c r="T27" s="47">
        <v>4</v>
      </c>
      <c r="U27" s="47">
        <v>10</v>
      </c>
      <c r="V27" s="54">
        <v>-10.958140332818667</v>
      </c>
    </row>
    <row r="28" spans="1:22" ht="15" customHeight="1" x14ac:dyDescent="0.15">
      <c r="A28" s="5" t="s">
        <v>10</v>
      </c>
      <c r="B28" s="40">
        <f t="shared" si="23"/>
        <v>-11</v>
      </c>
      <c r="C28" s="40">
        <v>-8</v>
      </c>
      <c r="D28" s="40">
        <f t="shared" si="24"/>
        <v>-13</v>
      </c>
      <c r="E28" s="40">
        <f t="shared" si="25"/>
        <v>-5</v>
      </c>
      <c r="F28" s="40">
        <v>0</v>
      </c>
      <c r="G28" s="40">
        <v>-4</v>
      </c>
      <c r="H28" s="40">
        <v>5</v>
      </c>
      <c r="I28" s="40">
        <v>4</v>
      </c>
      <c r="J28" s="61">
        <f t="shared" si="3"/>
        <v>-20.804833561331506</v>
      </c>
      <c r="K28" s="61">
        <v>0</v>
      </c>
      <c r="L28" s="61">
        <v>20.804833561331506</v>
      </c>
      <c r="M28" s="40">
        <f t="shared" si="26"/>
        <v>-6</v>
      </c>
      <c r="N28" s="40">
        <f t="shared" si="28"/>
        <v>4</v>
      </c>
      <c r="O28" s="40">
        <v>1</v>
      </c>
      <c r="P28" s="40">
        <v>3</v>
      </c>
      <c r="Q28" s="40">
        <v>1</v>
      </c>
      <c r="R28" s="40">
        <f t="shared" si="27"/>
        <v>10</v>
      </c>
      <c r="S28" s="40">
        <v>6</v>
      </c>
      <c r="T28" s="40">
        <v>6</v>
      </c>
      <c r="U28" s="40">
        <v>4</v>
      </c>
      <c r="V28" s="48">
        <v>-24.965800273597804</v>
      </c>
    </row>
    <row r="29" spans="1:22" ht="15" customHeight="1" x14ac:dyDescent="0.15">
      <c r="A29" s="3" t="s">
        <v>9</v>
      </c>
      <c r="B29" s="42">
        <f t="shared" si="23"/>
        <v>10</v>
      </c>
      <c r="C29" s="42">
        <v>10</v>
      </c>
      <c r="D29" s="42">
        <f t="shared" si="24"/>
        <v>3</v>
      </c>
      <c r="E29" s="42">
        <f>F29-H29</f>
        <v>-1</v>
      </c>
      <c r="F29" s="42">
        <v>6</v>
      </c>
      <c r="G29" s="42">
        <v>-3</v>
      </c>
      <c r="H29" s="42">
        <v>7</v>
      </c>
      <c r="I29" s="42">
        <v>-5</v>
      </c>
      <c r="J29" s="62">
        <f t="shared" si="3"/>
        <v>-1.57232704402516</v>
      </c>
      <c r="K29" s="62">
        <v>9.4339622641509422</v>
      </c>
      <c r="L29" s="62">
        <v>11.006289308176102</v>
      </c>
      <c r="M29" s="42">
        <f t="shared" si="26"/>
        <v>11</v>
      </c>
      <c r="N29" s="42">
        <f t="shared" si="28"/>
        <v>19</v>
      </c>
      <c r="O29" s="42">
        <v>-4</v>
      </c>
      <c r="P29" s="42">
        <v>3</v>
      </c>
      <c r="Q29" s="42">
        <v>16</v>
      </c>
      <c r="R29" s="42">
        <f t="shared" si="27"/>
        <v>8</v>
      </c>
      <c r="S29" s="42">
        <v>-5</v>
      </c>
      <c r="T29" s="42">
        <v>4</v>
      </c>
      <c r="U29" s="42">
        <v>4</v>
      </c>
      <c r="V29" s="49">
        <v>17.295597484276733</v>
      </c>
    </row>
    <row r="30" spans="1:22" ht="15" customHeight="1" x14ac:dyDescent="0.15">
      <c r="A30" s="3" t="s">
        <v>8</v>
      </c>
      <c r="B30" s="42">
        <f t="shared" si="23"/>
        <v>-2</v>
      </c>
      <c r="C30" s="42">
        <v>6</v>
      </c>
      <c r="D30" s="42">
        <f t="shared" si="24"/>
        <v>21</v>
      </c>
      <c r="E30" s="42">
        <f t="shared" si="25"/>
        <v>-1</v>
      </c>
      <c r="F30" s="42">
        <v>7</v>
      </c>
      <c r="G30" s="42">
        <v>4</v>
      </c>
      <c r="H30" s="42">
        <v>8</v>
      </c>
      <c r="I30" s="42">
        <v>-2</v>
      </c>
      <c r="J30" s="62">
        <f t="shared" si="3"/>
        <v>-1.5479219677692946</v>
      </c>
      <c r="K30" s="62">
        <v>10.835453774385073</v>
      </c>
      <c r="L30" s="62">
        <v>12.383375742154367</v>
      </c>
      <c r="M30" s="42">
        <f t="shared" si="26"/>
        <v>-1</v>
      </c>
      <c r="N30" s="42">
        <f t="shared" si="28"/>
        <v>13</v>
      </c>
      <c r="O30" s="42">
        <v>8</v>
      </c>
      <c r="P30" s="42">
        <v>6</v>
      </c>
      <c r="Q30" s="42">
        <v>7</v>
      </c>
      <c r="R30" s="42">
        <f t="shared" si="27"/>
        <v>14</v>
      </c>
      <c r="S30" s="42">
        <v>-7</v>
      </c>
      <c r="T30" s="42">
        <v>7</v>
      </c>
      <c r="U30" s="42">
        <v>7</v>
      </c>
      <c r="V30" s="49">
        <v>-1.5479219677692946</v>
      </c>
    </row>
    <row r="31" spans="1:22" ht="15" customHeight="1" x14ac:dyDescent="0.15">
      <c r="A31" s="1" t="s">
        <v>7</v>
      </c>
      <c r="B31" s="43">
        <f t="shared" si="23"/>
        <v>-13</v>
      </c>
      <c r="C31" s="43">
        <v>-18</v>
      </c>
      <c r="D31" s="43">
        <f t="shared" si="24"/>
        <v>-3</v>
      </c>
      <c r="E31" s="43">
        <f t="shared" si="25"/>
        <v>-3</v>
      </c>
      <c r="F31" s="43">
        <v>5</v>
      </c>
      <c r="G31" s="43">
        <v>2</v>
      </c>
      <c r="H31" s="43">
        <v>8</v>
      </c>
      <c r="I31" s="43">
        <v>2</v>
      </c>
      <c r="J31" s="63">
        <f t="shared" si="3"/>
        <v>-5.3021499128413723</v>
      </c>
      <c r="K31" s="63">
        <v>8.8369165214022836</v>
      </c>
      <c r="L31" s="63">
        <v>14.139066434243656</v>
      </c>
      <c r="M31" s="43">
        <f t="shared" si="26"/>
        <v>-10</v>
      </c>
      <c r="N31" s="43">
        <f t="shared" si="28"/>
        <v>5</v>
      </c>
      <c r="O31" s="43">
        <v>-1</v>
      </c>
      <c r="P31" s="43">
        <v>0</v>
      </c>
      <c r="Q31" s="43">
        <v>5</v>
      </c>
      <c r="R31" s="43">
        <f t="shared" si="27"/>
        <v>15</v>
      </c>
      <c r="S31" s="43">
        <v>2</v>
      </c>
      <c r="T31" s="43">
        <v>3</v>
      </c>
      <c r="U31" s="43">
        <v>12</v>
      </c>
      <c r="V31" s="53">
        <v>-17.673833042804571</v>
      </c>
    </row>
    <row r="32" spans="1:22" ht="15" customHeight="1" x14ac:dyDescent="0.15">
      <c r="A32" s="5" t="s">
        <v>6</v>
      </c>
      <c r="B32" s="40">
        <f t="shared" si="23"/>
        <v>28</v>
      </c>
      <c r="C32" s="40">
        <v>28</v>
      </c>
      <c r="D32" s="40">
        <f t="shared" si="24"/>
        <v>22</v>
      </c>
      <c r="E32" s="40">
        <f t="shared" si="25"/>
        <v>0</v>
      </c>
      <c r="F32" s="40">
        <v>1</v>
      </c>
      <c r="G32" s="40">
        <v>0</v>
      </c>
      <c r="H32" s="40">
        <v>1</v>
      </c>
      <c r="I32" s="40">
        <v>1</v>
      </c>
      <c r="J32" s="61">
        <f t="shared" si="3"/>
        <v>0</v>
      </c>
      <c r="K32" s="61">
        <v>7.3871685893543813</v>
      </c>
      <c r="L32" s="61">
        <v>7.3871685893543813</v>
      </c>
      <c r="M32" s="40">
        <f t="shared" si="26"/>
        <v>28</v>
      </c>
      <c r="N32" s="40">
        <f t="shared" si="28"/>
        <v>29</v>
      </c>
      <c r="O32" s="41">
        <v>21</v>
      </c>
      <c r="P32" s="41">
        <v>27</v>
      </c>
      <c r="Q32" s="41">
        <v>2</v>
      </c>
      <c r="R32" s="41">
        <f t="shared" si="27"/>
        <v>1</v>
      </c>
      <c r="S32" s="41">
        <v>-2</v>
      </c>
      <c r="T32" s="41">
        <v>1</v>
      </c>
      <c r="U32" s="41">
        <v>0</v>
      </c>
      <c r="V32" s="52">
        <v>206.84072050192265</v>
      </c>
    </row>
    <row r="33" spans="1:22" ht="15" customHeight="1" x14ac:dyDescent="0.15">
      <c r="A33" s="3" t="s">
        <v>5</v>
      </c>
      <c r="B33" s="42">
        <f t="shared" si="23"/>
        <v>3</v>
      </c>
      <c r="C33" s="42">
        <v>12</v>
      </c>
      <c r="D33" s="42">
        <f t="shared" si="24"/>
        <v>20</v>
      </c>
      <c r="E33" s="42">
        <f t="shared" si="25"/>
        <v>-10</v>
      </c>
      <c r="F33" s="42">
        <v>3</v>
      </c>
      <c r="G33" s="42">
        <v>0</v>
      </c>
      <c r="H33" s="42">
        <v>13</v>
      </c>
      <c r="I33" s="42">
        <v>-6</v>
      </c>
      <c r="J33" s="62">
        <f t="shared" si="3"/>
        <v>-16.101994000352924</v>
      </c>
      <c r="K33" s="62">
        <v>4.8305982001058769</v>
      </c>
      <c r="L33" s="62">
        <v>20.932592200458799</v>
      </c>
      <c r="M33" s="42">
        <f t="shared" si="26"/>
        <v>13</v>
      </c>
      <c r="N33" s="42">
        <f t="shared" si="28"/>
        <v>22</v>
      </c>
      <c r="O33" s="42">
        <v>9</v>
      </c>
      <c r="P33" s="42">
        <v>12</v>
      </c>
      <c r="Q33" s="42">
        <v>10</v>
      </c>
      <c r="R33" s="42">
        <f t="shared" si="27"/>
        <v>9</v>
      </c>
      <c r="S33" s="42">
        <v>-5</v>
      </c>
      <c r="T33" s="42">
        <v>2</v>
      </c>
      <c r="U33" s="42">
        <v>7</v>
      </c>
      <c r="V33" s="49">
        <v>20.932592200458792</v>
      </c>
    </row>
    <row r="34" spans="1:22" ht="15" customHeight="1" x14ac:dyDescent="0.15">
      <c r="A34" s="3" t="s">
        <v>4</v>
      </c>
      <c r="B34" s="42">
        <f t="shared" si="23"/>
        <v>-6</v>
      </c>
      <c r="C34" s="42">
        <v>-3</v>
      </c>
      <c r="D34" s="42">
        <f t="shared" si="24"/>
        <v>-6</v>
      </c>
      <c r="E34" s="42">
        <f t="shared" si="25"/>
        <v>-4</v>
      </c>
      <c r="F34" s="42">
        <v>1</v>
      </c>
      <c r="G34" s="42">
        <v>-1</v>
      </c>
      <c r="H34" s="42">
        <v>5</v>
      </c>
      <c r="I34" s="42">
        <v>1</v>
      </c>
      <c r="J34" s="62">
        <f t="shared" si="3"/>
        <v>-9.6945551128818046</v>
      </c>
      <c r="K34" s="62">
        <v>2.4236387782204512</v>
      </c>
      <c r="L34" s="62">
        <v>12.118193891102257</v>
      </c>
      <c r="M34" s="42">
        <f t="shared" si="26"/>
        <v>-2</v>
      </c>
      <c r="N34" s="42">
        <f t="shared" si="28"/>
        <v>6</v>
      </c>
      <c r="O34" s="42">
        <v>0</v>
      </c>
      <c r="P34" s="42">
        <v>2</v>
      </c>
      <c r="Q34" s="42">
        <v>4</v>
      </c>
      <c r="R34" s="42">
        <f t="shared" si="27"/>
        <v>8</v>
      </c>
      <c r="S34" s="42">
        <v>4</v>
      </c>
      <c r="T34" s="42">
        <v>2</v>
      </c>
      <c r="U34" s="42">
        <v>6</v>
      </c>
      <c r="V34" s="49">
        <v>-4.8472775564409005</v>
      </c>
    </row>
    <row r="35" spans="1:22" ht="15" customHeight="1" x14ac:dyDescent="0.15">
      <c r="A35" s="1" t="s">
        <v>3</v>
      </c>
      <c r="B35" s="43">
        <f t="shared" si="23"/>
        <v>2</v>
      </c>
      <c r="C35" s="43">
        <v>7</v>
      </c>
      <c r="D35" s="43">
        <f t="shared" si="24"/>
        <v>8</v>
      </c>
      <c r="E35" s="43">
        <f t="shared" si="25"/>
        <v>0</v>
      </c>
      <c r="F35" s="43">
        <v>6</v>
      </c>
      <c r="G35" s="43">
        <v>3</v>
      </c>
      <c r="H35" s="43">
        <v>6</v>
      </c>
      <c r="I35" s="43">
        <v>3</v>
      </c>
      <c r="J35" s="63">
        <f t="shared" si="3"/>
        <v>0</v>
      </c>
      <c r="K35" s="63">
        <v>14.464038042401427</v>
      </c>
      <c r="L35" s="63">
        <v>14.464038042401427</v>
      </c>
      <c r="M35" s="43">
        <f>N35-R35</f>
        <v>2</v>
      </c>
      <c r="N35" s="43">
        <f t="shared" si="28"/>
        <v>8</v>
      </c>
      <c r="O35" s="47">
        <v>3</v>
      </c>
      <c r="P35" s="47">
        <v>2</v>
      </c>
      <c r="Q35" s="47">
        <v>6</v>
      </c>
      <c r="R35" s="47">
        <f t="shared" si="27"/>
        <v>6</v>
      </c>
      <c r="S35" s="47">
        <v>-5</v>
      </c>
      <c r="T35" s="47">
        <v>5</v>
      </c>
      <c r="U35" s="47">
        <v>1</v>
      </c>
      <c r="V35" s="54">
        <v>4.8213460141338089</v>
      </c>
    </row>
    <row r="36" spans="1:22" ht="15" customHeight="1" x14ac:dyDescent="0.15">
      <c r="A36" s="5" t="s">
        <v>2</v>
      </c>
      <c r="B36" s="40">
        <f t="shared" si="23"/>
        <v>0</v>
      </c>
      <c r="C36" s="40">
        <v>9</v>
      </c>
      <c r="D36" s="40">
        <f t="shared" si="24"/>
        <v>4</v>
      </c>
      <c r="E36" s="40">
        <f t="shared" si="25"/>
        <v>-4</v>
      </c>
      <c r="F36" s="40">
        <v>1</v>
      </c>
      <c r="G36" s="40">
        <v>1</v>
      </c>
      <c r="H36" s="40">
        <v>5</v>
      </c>
      <c r="I36" s="40">
        <v>-2</v>
      </c>
      <c r="J36" s="61">
        <f t="shared" si="3"/>
        <v>-23.985542960407422</v>
      </c>
      <c r="K36" s="61">
        <v>5.9963857401018563</v>
      </c>
      <c r="L36" s="61">
        <v>29.981928700509279</v>
      </c>
      <c r="M36" s="40">
        <f t="shared" si="26"/>
        <v>4</v>
      </c>
      <c r="N36" s="40">
        <f t="shared" si="28"/>
        <v>7</v>
      </c>
      <c r="O36" s="40">
        <v>3</v>
      </c>
      <c r="P36" s="40">
        <v>4</v>
      </c>
      <c r="Q36" s="40">
        <v>3</v>
      </c>
      <c r="R36" s="40">
        <f t="shared" si="27"/>
        <v>3</v>
      </c>
      <c r="S36" s="40">
        <v>2</v>
      </c>
      <c r="T36" s="40">
        <v>0</v>
      </c>
      <c r="U36" s="40">
        <v>3</v>
      </c>
      <c r="V36" s="48">
        <v>23.985542960407425</v>
      </c>
    </row>
    <row r="37" spans="1:22" ht="15" customHeight="1" x14ac:dyDescent="0.15">
      <c r="A37" s="3" t="s">
        <v>1</v>
      </c>
      <c r="B37" s="42">
        <f t="shared" si="23"/>
        <v>0</v>
      </c>
      <c r="C37" s="42">
        <v>4</v>
      </c>
      <c r="D37" s="42">
        <f t="shared" si="24"/>
        <v>2</v>
      </c>
      <c r="E37" s="42">
        <f t="shared" si="25"/>
        <v>-2</v>
      </c>
      <c r="F37" s="42">
        <v>0</v>
      </c>
      <c r="G37" s="42">
        <v>0</v>
      </c>
      <c r="H37" s="42">
        <v>2</v>
      </c>
      <c r="I37" s="42">
        <v>0</v>
      </c>
      <c r="J37" s="62">
        <f t="shared" si="3"/>
        <v>-17.658442186744072</v>
      </c>
      <c r="K37" s="62">
        <v>0</v>
      </c>
      <c r="L37" s="62">
        <v>17.658442186744072</v>
      </c>
      <c r="M37" s="42">
        <f t="shared" si="26"/>
        <v>2</v>
      </c>
      <c r="N37" s="42">
        <f t="shared" si="28"/>
        <v>3</v>
      </c>
      <c r="O37" s="42">
        <v>1</v>
      </c>
      <c r="P37" s="42">
        <v>0</v>
      </c>
      <c r="Q37" s="42">
        <v>3</v>
      </c>
      <c r="R37" s="42">
        <f t="shared" si="27"/>
        <v>1</v>
      </c>
      <c r="S37" s="42">
        <v>-1</v>
      </c>
      <c r="T37" s="42">
        <v>0</v>
      </c>
      <c r="U37" s="42">
        <v>1</v>
      </c>
      <c r="V37" s="49">
        <v>17.658442186744075</v>
      </c>
    </row>
    <row r="38" spans="1:22" ht="15" customHeight="1" x14ac:dyDescent="0.15">
      <c r="A38" s="1" t="s">
        <v>0</v>
      </c>
      <c r="B38" s="43">
        <f t="shared" si="23"/>
        <v>1</v>
      </c>
      <c r="C38" s="43">
        <v>1</v>
      </c>
      <c r="D38" s="43">
        <f t="shared" si="24"/>
        <v>1</v>
      </c>
      <c r="E38" s="43">
        <f t="shared" si="25"/>
        <v>-2</v>
      </c>
      <c r="F38" s="43">
        <v>0</v>
      </c>
      <c r="G38" s="43">
        <v>-1</v>
      </c>
      <c r="H38" s="43">
        <v>2</v>
      </c>
      <c r="I38" s="43">
        <v>0</v>
      </c>
      <c r="J38" s="63">
        <f t="shared" si="3"/>
        <v>-18.833849329205364</v>
      </c>
      <c r="K38" s="63">
        <v>0</v>
      </c>
      <c r="L38" s="63">
        <v>18.833849329205364</v>
      </c>
      <c r="M38" s="43">
        <f t="shared" si="26"/>
        <v>3</v>
      </c>
      <c r="N38" s="43">
        <f t="shared" si="28"/>
        <v>4</v>
      </c>
      <c r="O38" s="43">
        <v>1</v>
      </c>
      <c r="P38" s="43">
        <v>4</v>
      </c>
      <c r="Q38" s="43">
        <v>0</v>
      </c>
      <c r="R38" s="43">
        <f t="shared" si="27"/>
        <v>1</v>
      </c>
      <c r="S38" s="43">
        <v>-1</v>
      </c>
      <c r="T38" s="43">
        <v>1</v>
      </c>
      <c r="U38" s="43">
        <v>0</v>
      </c>
      <c r="V38" s="53">
        <v>28.250773993808046</v>
      </c>
    </row>
    <row r="39" spans="1:22" x14ac:dyDescent="0.15">
      <c r="A39" s="60" t="s">
        <v>60</v>
      </c>
    </row>
    <row r="40" spans="1:22" x14ac:dyDescent="0.15">
      <c r="A40" s="60" t="s">
        <v>61</v>
      </c>
    </row>
    <row r="41" spans="1:22" x14ac:dyDescent="0.15">
      <c r="A41" s="60" t="s">
        <v>62</v>
      </c>
    </row>
  </sheetData>
  <mergeCells count="17">
    <mergeCell ref="S7:S8"/>
    <mergeCell ref="A5:A8"/>
    <mergeCell ref="B5:D5"/>
    <mergeCell ref="E5:L5"/>
    <mergeCell ref="M5:V5"/>
    <mergeCell ref="C6:C8"/>
    <mergeCell ref="D6:D8"/>
    <mergeCell ref="J6:L6"/>
    <mergeCell ref="G6:G8"/>
    <mergeCell ref="I6:I8"/>
    <mergeCell ref="O7:O8"/>
    <mergeCell ref="N6:Q6"/>
    <mergeCell ref="R6:U6"/>
    <mergeCell ref="J7:J8"/>
    <mergeCell ref="P7:P8"/>
    <mergeCell ref="T7:T8"/>
    <mergeCell ref="V7:V8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22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1"/>
  <sheetViews>
    <sheetView view="pageBreakPreview" zoomScale="90" zoomScaleNormal="100" zoomScaleSheetLayoutView="90" workbookViewId="0">
      <selection activeCell="S21" sqref="S21"/>
    </sheetView>
  </sheetViews>
  <sheetFormatPr defaultRowHeight="13.5" x14ac:dyDescent="0.15"/>
  <cols>
    <col min="1" max="2" width="8.625" customWidth="1"/>
    <col min="3" max="21" width="6.625" customWidth="1"/>
    <col min="22" max="22" width="11.75" customWidth="1"/>
  </cols>
  <sheetData>
    <row r="2" spans="1:22" x14ac:dyDescent="0.15">
      <c r="A2" t="s">
        <v>53</v>
      </c>
      <c r="C2" s="16"/>
      <c r="D2" s="16"/>
    </row>
    <row r="3" spans="1:22" x14ac:dyDescent="0.15">
      <c r="C3" s="16"/>
      <c r="D3" s="16"/>
    </row>
    <row r="4" spans="1:22" x14ac:dyDescent="0.15">
      <c r="A4" t="s">
        <v>51</v>
      </c>
      <c r="C4" s="16"/>
      <c r="D4" s="16"/>
    </row>
    <row r="5" spans="1:22" ht="13.5" customHeight="1" x14ac:dyDescent="0.15">
      <c r="A5" s="74" t="s">
        <v>39</v>
      </c>
      <c r="B5" s="86" t="s">
        <v>42</v>
      </c>
      <c r="C5" s="87"/>
      <c r="D5" s="88"/>
      <c r="E5" s="80" t="s">
        <v>41</v>
      </c>
      <c r="F5" s="81"/>
      <c r="G5" s="81"/>
      <c r="H5" s="81"/>
      <c r="I5" s="81"/>
      <c r="J5" s="81"/>
      <c r="K5" s="81"/>
      <c r="L5" s="82"/>
      <c r="M5" s="86" t="s">
        <v>40</v>
      </c>
      <c r="N5" s="87"/>
      <c r="O5" s="87"/>
      <c r="P5" s="87"/>
      <c r="Q5" s="87"/>
      <c r="R5" s="87"/>
      <c r="S5" s="87"/>
      <c r="T5" s="87"/>
      <c r="U5" s="87"/>
      <c r="V5" s="88"/>
    </row>
    <row r="6" spans="1:22" ht="13.5" customHeight="1" x14ac:dyDescent="0.15">
      <c r="A6" s="75"/>
      <c r="B6" s="25"/>
      <c r="C6" s="77" t="s">
        <v>38</v>
      </c>
      <c r="D6" s="77" t="s">
        <v>37</v>
      </c>
      <c r="E6" s="25"/>
      <c r="F6" s="25"/>
      <c r="G6" s="85" t="s">
        <v>54</v>
      </c>
      <c r="H6" s="33"/>
      <c r="I6" s="85" t="s">
        <v>54</v>
      </c>
      <c r="J6" s="86" t="s">
        <v>48</v>
      </c>
      <c r="K6" s="87"/>
      <c r="L6" s="88"/>
      <c r="M6" s="27"/>
      <c r="N6" s="80" t="s">
        <v>36</v>
      </c>
      <c r="O6" s="81"/>
      <c r="P6" s="81"/>
      <c r="Q6" s="82"/>
      <c r="R6" s="80" t="s">
        <v>35</v>
      </c>
      <c r="S6" s="81"/>
      <c r="T6" s="81"/>
      <c r="U6" s="82"/>
      <c r="V6" s="26" t="s">
        <v>48</v>
      </c>
    </row>
    <row r="7" spans="1:22" ht="13.5" customHeight="1" x14ac:dyDescent="0.15">
      <c r="A7" s="75"/>
      <c r="B7" s="23" t="s">
        <v>43</v>
      </c>
      <c r="C7" s="78"/>
      <c r="D7" s="78"/>
      <c r="E7" s="11" t="s">
        <v>32</v>
      </c>
      <c r="F7" s="23" t="s">
        <v>34</v>
      </c>
      <c r="G7" s="83"/>
      <c r="H7" s="28" t="s">
        <v>33</v>
      </c>
      <c r="I7" s="83"/>
      <c r="J7" s="85" t="s">
        <v>45</v>
      </c>
      <c r="K7" s="27" t="s">
        <v>46</v>
      </c>
      <c r="L7" s="27" t="s">
        <v>47</v>
      </c>
      <c r="M7" s="28" t="s">
        <v>32</v>
      </c>
      <c r="N7" s="27" t="s">
        <v>32</v>
      </c>
      <c r="O7" s="85" t="s">
        <v>54</v>
      </c>
      <c r="P7" s="85" t="s">
        <v>31</v>
      </c>
      <c r="Q7" s="32" t="s">
        <v>30</v>
      </c>
      <c r="R7" s="28" t="s">
        <v>32</v>
      </c>
      <c r="S7" s="85" t="s">
        <v>54</v>
      </c>
      <c r="T7" s="83" t="s">
        <v>31</v>
      </c>
      <c r="U7" s="30" t="s">
        <v>49</v>
      </c>
      <c r="V7" s="85" t="s">
        <v>50</v>
      </c>
    </row>
    <row r="8" spans="1:22" x14ac:dyDescent="0.15">
      <c r="A8" s="76"/>
      <c r="B8" s="24"/>
      <c r="C8" s="79"/>
      <c r="D8" s="79"/>
      <c r="E8" s="11"/>
      <c r="F8" s="24"/>
      <c r="G8" s="84"/>
      <c r="H8" s="29"/>
      <c r="I8" s="84"/>
      <c r="J8" s="84"/>
      <c r="K8" s="29"/>
      <c r="L8" s="29"/>
      <c r="M8" s="29"/>
      <c r="N8" s="29"/>
      <c r="O8" s="84"/>
      <c r="P8" s="84"/>
      <c r="Q8" s="31"/>
      <c r="R8" s="29"/>
      <c r="S8" s="84"/>
      <c r="T8" s="84"/>
      <c r="U8" s="31"/>
      <c r="V8" s="84"/>
    </row>
    <row r="9" spans="1:22" ht="15" customHeight="1" x14ac:dyDescent="0.15">
      <c r="A9" s="8" t="s">
        <v>29</v>
      </c>
      <c r="B9" s="34">
        <f t="shared" ref="B9:I9" si="0">B10+B11</f>
        <v>-44</v>
      </c>
      <c r="C9" s="34">
        <f t="shared" si="0"/>
        <v>85</v>
      </c>
      <c r="D9" s="34">
        <f t="shared" si="0"/>
        <v>54</v>
      </c>
      <c r="E9" s="34">
        <f t="shared" si="0"/>
        <v>-118</v>
      </c>
      <c r="F9" s="34">
        <f t="shared" si="0"/>
        <v>149</v>
      </c>
      <c r="G9" s="34">
        <f t="shared" si="0"/>
        <v>-48</v>
      </c>
      <c r="H9" s="34">
        <f t="shared" si="0"/>
        <v>267</v>
      </c>
      <c r="I9" s="34">
        <f t="shared" si="0"/>
        <v>-24</v>
      </c>
      <c r="J9" s="51">
        <f>K9-L9</f>
        <v>-4.9060480968132891</v>
      </c>
      <c r="K9" s="51">
        <v>6.1949251391964433</v>
      </c>
      <c r="L9" s="51">
        <v>11.100973236009732</v>
      </c>
      <c r="M9" s="34">
        <f t="shared" ref="M9:U9" si="1">M10+M11</f>
        <v>74</v>
      </c>
      <c r="N9" s="34">
        <f t="shared" si="1"/>
        <v>532</v>
      </c>
      <c r="O9" s="34">
        <f t="shared" si="1"/>
        <v>46</v>
      </c>
      <c r="P9" s="34">
        <f t="shared" si="1"/>
        <v>343</v>
      </c>
      <c r="Q9" s="34">
        <f t="shared" si="1"/>
        <v>189</v>
      </c>
      <c r="R9" s="34">
        <f>R10+R11</f>
        <v>458</v>
      </c>
      <c r="S9" s="34">
        <f t="shared" si="1"/>
        <v>-32</v>
      </c>
      <c r="T9" s="34">
        <f t="shared" si="1"/>
        <v>269</v>
      </c>
      <c r="U9" s="34">
        <f t="shared" si="1"/>
        <v>189</v>
      </c>
      <c r="V9" s="51">
        <v>3.0766742302049401</v>
      </c>
    </row>
    <row r="10" spans="1:22" ht="15" customHeight="1" x14ac:dyDescent="0.15">
      <c r="A10" s="6" t="s">
        <v>28</v>
      </c>
      <c r="B10" s="35">
        <f t="shared" ref="B10:I10" si="2">B20+B21+B22+B23</f>
        <v>-4</v>
      </c>
      <c r="C10" s="35">
        <f t="shared" si="2"/>
        <v>123</v>
      </c>
      <c r="D10" s="35">
        <f t="shared" si="2"/>
        <v>68</v>
      </c>
      <c r="E10" s="35">
        <f t="shared" si="2"/>
        <v>-47</v>
      </c>
      <c r="F10" s="35">
        <f t="shared" si="2"/>
        <v>119</v>
      </c>
      <c r="G10" s="35">
        <f t="shared" si="2"/>
        <v>-39</v>
      </c>
      <c r="H10" s="35">
        <f t="shared" si="2"/>
        <v>166</v>
      </c>
      <c r="I10" s="35">
        <f t="shared" si="2"/>
        <v>-40</v>
      </c>
      <c r="J10" s="48">
        <f t="shared" ref="J10:J38" si="3">K10-L10</f>
        <v>-2.6228480567532024</v>
      </c>
      <c r="K10" s="48">
        <v>6.640828058587898</v>
      </c>
      <c r="L10" s="48">
        <v>9.2636761153411005</v>
      </c>
      <c r="M10" s="35">
        <f t="shared" ref="M10:U10" si="4">M20+M21+M22+M23</f>
        <v>43</v>
      </c>
      <c r="N10" s="35">
        <f t="shared" si="4"/>
        <v>359</v>
      </c>
      <c r="O10" s="35">
        <f t="shared" si="4"/>
        <v>2</v>
      </c>
      <c r="P10" s="35">
        <f t="shared" si="4"/>
        <v>252</v>
      </c>
      <c r="Q10" s="35">
        <f t="shared" si="4"/>
        <v>107</v>
      </c>
      <c r="R10" s="35">
        <f t="shared" si="4"/>
        <v>316</v>
      </c>
      <c r="S10" s="35">
        <f t="shared" si="4"/>
        <v>-65</v>
      </c>
      <c r="T10" s="35">
        <f t="shared" si="4"/>
        <v>198</v>
      </c>
      <c r="U10" s="35">
        <f t="shared" si="4"/>
        <v>118</v>
      </c>
      <c r="V10" s="48">
        <v>2.3996269455401666</v>
      </c>
    </row>
    <row r="11" spans="1:22" ht="15" customHeight="1" x14ac:dyDescent="0.15">
      <c r="A11" s="2" t="s">
        <v>27</v>
      </c>
      <c r="B11" s="36">
        <f t="shared" ref="B11:I11" si="5">B12+B13+B14+B15+B16</f>
        <v>-40</v>
      </c>
      <c r="C11" s="36">
        <f t="shared" si="5"/>
        <v>-38</v>
      </c>
      <c r="D11" s="36">
        <f t="shared" si="5"/>
        <v>-14</v>
      </c>
      <c r="E11" s="36">
        <f t="shared" si="5"/>
        <v>-71</v>
      </c>
      <c r="F11" s="36">
        <f t="shared" si="5"/>
        <v>30</v>
      </c>
      <c r="G11" s="36">
        <f t="shared" si="5"/>
        <v>-9</v>
      </c>
      <c r="H11" s="36">
        <f t="shared" si="5"/>
        <v>101</v>
      </c>
      <c r="I11" s="36">
        <f t="shared" si="5"/>
        <v>16</v>
      </c>
      <c r="J11" s="53">
        <f t="shared" si="3"/>
        <v>-11.577672939116139</v>
      </c>
      <c r="K11" s="53">
        <v>4.8919744813166783</v>
      </c>
      <c r="L11" s="53">
        <v>16.469647420432818</v>
      </c>
      <c r="M11" s="36">
        <f t="shared" ref="M11:U11" si="6">M12+M13+M14+M15+M16</f>
        <v>31</v>
      </c>
      <c r="N11" s="36">
        <f t="shared" si="6"/>
        <v>173</v>
      </c>
      <c r="O11" s="36">
        <f t="shared" si="6"/>
        <v>44</v>
      </c>
      <c r="P11" s="36">
        <f t="shared" si="6"/>
        <v>91</v>
      </c>
      <c r="Q11" s="36">
        <f t="shared" si="6"/>
        <v>82</v>
      </c>
      <c r="R11" s="36">
        <f t="shared" si="6"/>
        <v>142</v>
      </c>
      <c r="S11" s="36">
        <f t="shared" si="6"/>
        <v>33</v>
      </c>
      <c r="T11" s="36">
        <f t="shared" si="6"/>
        <v>71</v>
      </c>
      <c r="U11" s="36">
        <f t="shared" si="6"/>
        <v>71</v>
      </c>
      <c r="V11" s="53">
        <v>5.0550402973605664</v>
      </c>
    </row>
    <row r="12" spans="1:22" ht="15" customHeight="1" x14ac:dyDescent="0.15">
      <c r="A12" s="6" t="s">
        <v>26</v>
      </c>
      <c r="B12" s="35">
        <f t="shared" ref="B12:I12" si="7">B24</f>
        <v>-32</v>
      </c>
      <c r="C12" s="35">
        <f t="shared" si="7"/>
        <v>-29</v>
      </c>
      <c r="D12" s="35">
        <f t="shared" si="7"/>
        <v>-30</v>
      </c>
      <c r="E12" s="35">
        <f t="shared" si="7"/>
        <v>-5</v>
      </c>
      <c r="F12" s="35">
        <f t="shared" si="7"/>
        <v>2</v>
      </c>
      <c r="G12" s="35">
        <f t="shared" si="7"/>
        <v>0</v>
      </c>
      <c r="H12" s="35">
        <f t="shared" si="7"/>
        <v>7</v>
      </c>
      <c r="I12" s="35">
        <f t="shared" si="7"/>
        <v>0</v>
      </c>
      <c r="J12" s="48">
        <f t="shared" si="3"/>
        <v>-10.445283882783883</v>
      </c>
      <c r="K12" s="48">
        <v>4.1781135531135529</v>
      </c>
      <c r="L12" s="48">
        <v>14.623397435897436</v>
      </c>
      <c r="M12" s="35">
        <f t="shared" ref="M12:U12" si="8">M24</f>
        <v>-27</v>
      </c>
      <c r="N12" s="35">
        <f t="shared" si="8"/>
        <v>10</v>
      </c>
      <c r="O12" s="35">
        <f t="shared" si="8"/>
        <v>-2</v>
      </c>
      <c r="P12" s="35">
        <f t="shared" si="8"/>
        <v>6</v>
      </c>
      <c r="Q12" s="35">
        <f t="shared" si="8"/>
        <v>4</v>
      </c>
      <c r="R12" s="35">
        <f t="shared" si="8"/>
        <v>37</v>
      </c>
      <c r="S12" s="35">
        <f t="shared" si="8"/>
        <v>28</v>
      </c>
      <c r="T12" s="35">
        <f t="shared" si="8"/>
        <v>27</v>
      </c>
      <c r="U12" s="35">
        <f t="shared" si="8"/>
        <v>10</v>
      </c>
      <c r="V12" s="48">
        <v>-56.404532967032964</v>
      </c>
    </row>
    <row r="13" spans="1:22" ht="15" customHeight="1" x14ac:dyDescent="0.15">
      <c r="A13" s="4" t="s">
        <v>25</v>
      </c>
      <c r="B13" s="37">
        <f t="shared" ref="B13:I13" si="9">B25+B26+B27</f>
        <v>-4</v>
      </c>
      <c r="C13" s="37">
        <f t="shared" si="9"/>
        <v>3</v>
      </c>
      <c r="D13" s="37">
        <f t="shared" si="9"/>
        <v>8</v>
      </c>
      <c r="E13" s="37">
        <f t="shared" si="9"/>
        <v>-13</v>
      </c>
      <c r="F13" s="37">
        <f t="shared" si="9"/>
        <v>2</v>
      </c>
      <c r="G13" s="37">
        <f t="shared" si="9"/>
        <v>0</v>
      </c>
      <c r="H13" s="37">
        <f t="shared" si="9"/>
        <v>15</v>
      </c>
      <c r="I13" s="37">
        <f t="shared" si="9"/>
        <v>0</v>
      </c>
      <c r="J13" s="49">
        <f t="shared" si="3"/>
        <v>-11.556822056602854</v>
      </c>
      <c r="K13" s="49">
        <v>1.7779726240927467</v>
      </c>
      <c r="L13" s="49">
        <v>13.334794680695602</v>
      </c>
      <c r="M13" s="37">
        <f t="shared" ref="M13:U13" si="10">M25+M26+M27</f>
        <v>9</v>
      </c>
      <c r="N13" s="37">
        <f t="shared" si="10"/>
        <v>29</v>
      </c>
      <c r="O13" s="37">
        <f t="shared" si="10"/>
        <v>7</v>
      </c>
      <c r="P13" s="37">
        <f t="shared" si="10"/>
        <v>20</v>
      </c>
      <c r="Q13" s="37">
        <f t="shared" si="10"/>
        <v>9</v>
      </c>
      <c r="R13" s="37">
        <f t="shared" si="10"/>
        <v>20</v>
      </c>
      <c r="S13" s="37">
        <f t="shared" si="10"/>
        <v>-1</v>
      </c>
      <c r="T13" s="37">
        <f t="shared" si="10"/>
        <v>10</v>
      </c>
      <c r="U13" s="37">
        <f t="shared" si="10"/>
        <v>10</v>
      </c>
      <c r="V13" s="49">
        <v>8.0008768084173632</v>
      </c>
    </row>
    <row r="14" spans="1:22" ht="15" customHeight="1" x14ac:dyDescent="0.15">
      <c r="A14" s="4" t="s">
        <v>24</v>
      </c>
      <c r="B14" s="37">
        <f t="shared" ref="B14:I14" si="11">B28+B29+B30+B31</f>
        <v>-2</v>
      </c>
      <c r="C14" s="37">
        <f t="shared" si="11"/>
        <v>-6</v>
      </c>
      <c r="D14" s="37">
        <f t="shared" si="11"/>
        <v>0</v>
      </c>
      <c r="E14" s="37">
        <f t="shared" si="11"/>
        <v>-25</v>
      </c>
      <c r="F14" s="37">
        <f t="shared" si="11"/>
        <v>14</v>
      </c>
      <c r="G14" s="37">
        <f t="shared" si="11"/>
        <v>-7</v>
      </c>
      <c r="H14" s="37">
        <f t="shared" si="11"/>
        <v>39</v>
      </c>
      <c r="I14" s="37">
        <f t="shared" si="11"/>
        <v>5</v>
      </c>
      <c r="J14" s="49">
        <f t="shared" si="3"/>
        <v>-10.786052009456267</v>
      </c>
      <c r="K14" s="49">
        <v>6.0401891252955089</v>
      </c>
      <c r="L14" s="49">
        <v>16.826241134751776</v>
      </c>
      <c r="M14" s="37">
        <f t="shared" ref="M14:U14" si="12">M28+M29+M30+M31</f>
        <v>23</v>
      </c>
      <c r="N14" s="37">
        <f t="shared" si="12"/>
        <v>69</v>
      </c>
      <c r="O14" s="37">
        <f t="shared" si="12"/>
        <v>19</v>
      </c>
      <c r="P14" s="37">
        <f t="shared" si="12"/>
        <v>27</v>
      </c>
      <c r="Q14" s="37">
        <f t="shared" si="12"/>
        <v>42</v>
      </c>
      <c r="R14" s="37">
        <f t="shared" si="12"/>
        <v>46</v>
      </c>
      <c r="S14" s="37">
        <f t="shared" si="12"/>
        <v>7</v>
      </c>
      <c r="T14" s="37">
        <f t="shared" si="12"/>
        <v>21</v>
      </c>
      <c r="U14" s="37">
        <f t="shared" si="12"/>
        <v>25</v>
      </c>
      <c r="V14" s="49">
        <v>9.9231678486997552</v>
      </c>
    </row>
    <row r="15" spans="1:22" ht="15" customHeight="1" x14ac:dyDescent="0.15">
      <c r="A15" s="4" t="s">
        <v>23</v>
      </c>
      <c r="B15" s="37">
        <f t="shared" ref="B15:I15" si="13">B32+B33+B34+B35</f>
        <v>12</v>
      </c>
      <c r="C15" s="37">
        <f t="shared" si="13"/>
        <v>7</v>
      </c>
      <c r="D15" s="37">
        <f t="shared" si="13"/>
        <v>13</v>
      </c>
      <c r="E15" s="37">
        <f t="shared" si="13"/>
        <v>-17</v>
      </c>
      <c r="F15" s="37">
        <f t="shared" si="13"/>
        <v>11</v>
      </c>
      <c r="G15" s="37">
        <f t="shared" si="13"/>
        <v>0</v>
      </c>
      <c r="H15" s="37">
        <f t="shared" si="13"/>
        <v>28</v>
      </c>
      <c r="I15" s="37">
        <f t="shared" si="13"/>
        <v>6</v>
      </c>
      <c r="J15" s="49">
        <f t="shared" si="3"/>
        <v>-9.6197076104987396</v>
      </c>
      <c r="K15" s="49">
        <v>6.22451668914624</v>
      </c>
      <c r="L15" s="49">
        <v>15.84422429964498</v>
      </c>
      <c r="M15" s="37">
        <f t="shared" ref="M15:U15" si="14">M32+M33+M34+M35</f>
        <v>29</v>
      </c>
      <c r="N15" s="37">
        <f t="shared" si="14"/>
        <v>58</v>
      </c>
      <c r="O15" s="37">
        <f t="shared" si="14"/>
        <v>16</v>
      </c>
      <c r="P15" s="37">
        <f t="shared" si="14"/>
        <v>35</v>
      </c>
      <c r="Q15" s="37">
        <f t="shared" si="14"/>
        <v>23</v>
      </c>
      <c r="R15" s="37">
        <f t="shared" si="14"/>
        <v>29</v>
      </c>
      <c r="S15" s="37">
        <f t="shared" si="14"/>
        <v>-3</v>
      </c>
      <c r="T15" s="37">
        <f t="shared" si="14"/>
        <v>9</v>
      </c>
      <c r="U15" s="37">
        <f t="shared" si="14"/>
        <v>20</v>
      </c>
      <c r="V15" s="49">
        <v>16.410089453203728</v>
      </c>
    </row>
    <row r="16" spans="1:22" ht="15" customHeight="1" x14ac:dyDescent="0.15">
      <c r="A16" s="2" t="s">
        <v>22</v>
      </c>
      <c r="B16" s="36">
        <f t="shared" ref="B16:I16" si="15">B36+B37+B38</f>
        <v>-14</v>
      </c>
      <c r="C16" s="36">
        <f t="shared" si="15"/>
        <v>-13</v>
      </c>
      <c r="D16" s="36">
        <f t="shared" si="15"/>
        <v>-5</v>
      </c>
      <c r="E16" s="36">
        <f t="shared" si="15"/>
        <v>-11</v>
      </c>
      <c r="F16" s="36">
        <f t="shared" si="15"/>
        <v>1</v>
      </c>
      <c r="G16" s="36">
        <f t="shared" si="15"/>
        <v>-2</v>
      </c>
      <c r="H16" s="36">
        <f t="shared" si="15"/>
        <v>12</v>
      </c>
      <c r="I16" s="36">
        <f t="shared" si="15"/>
        <v>5</v>
      </c>
      <c r="J16" s="53">
        <f t="shared" si="3"/>
        <v>-24.779361846571621</v>
      </c>
      <c r="K16" s="53">
        <v>2.2526692587792381</v>
      </c>
      <c r="L16" s="53">
        <v>27.03203110535086</v>
      </c>
      <c r="M16" s="36">
        <f t="shared" ref="M16:U16" si="16">M36+M37+M38</f>
        <v>-3</v>
      </c>
      <c r="N16" s="36">
        <f t="shared" si="16"/>
        <v>7</v>
      </c>
      <c r="O16" s="36">
        <f t="shared" si="16"/>
        <v>4</v>
      </c>
      <c r="P16" s="36">
        <f t="shared" si="16"/>
        <v>3</v>
      </c>
      <c r="Q16" s="36">
        <f t="shared" si="16"/>
        <v>4</v>
      </c>
      <c r="R16" s="36">
        <f t="shared" si="16"/>
        <v>10</v>
      </c>
      <c r="S16" s="36">
        <f t="shared" si="16"/>
        <v>2</v>
      </c>
      <c r="T16" s="36">
        <f t="shared" si="16"/>
        <v>4</v>
      </c>
      <c r="U16" s="36">
        <f t="shared" si="16"/>
        <v>6</v>
      </c>
      <c r="V16" s="53">
        <v>-6.7580077763377133</v>
      </c>
    </row>
    <row r="17" spans="1:22" ht="15" customHeight="1" x14ac:dyDescent="0.15">
      <c r="A17" s="6" t="s">
        <v>21</v>
      </c>
      <c r="B17" s="35">
        <f t="shared" ref="B17:I17" si="17">B12+B13+B20</f>
        <v>-59</v>
      </c>
      <c r="C17" s="35">
        <f t="shared" si="17"/>
        <v>20</v>
      </c>
      <c r="D17" s="35">
        <f t="shared" si="17"/>
        <v>12</v>
      </c>
      <c r="E17" s="35">
        <f t="shared" si="17"/>
        <v>-43</v>
      </c>
      <c r="F17" s="35">
        <f t="shared" si="17"/>
        <v>61</v>
      </c>
      <c r="G17" s="35">
        <f t="shared" si="17"/>
        <v>-8</v>
      </c>
      <c r="H17" s="35">
        <f t="shared" si="17"/>
        <v>104</v>
      </c>
      <c r="I17" s="35">
        <f t="shared" si="17"/>
        <v>-17</v>
      </c>
      <c r="J17" s="48">
        <f t="shared" si="3"/>
        <v>-4.4649842253344847</v>
      </c>
      <c r="K17" s="48">
        <v>6.3340473894279867</v>
      </c>
      <c r="L17" s="48">
        <v>10.799031614762471</v>
      </c>
      <c r="M17" s="35">
        <f t="shared" ref="M17:U17" si="18">M12+M13+M20</f>
        <v>-16</v>
      </c>
      <c r="N17" s="35">
        <f t="shared" si="18"/>
        <v>159</v>
      </c>
      <c r="O17" s="35">
        <f t="shared" si="18"/>
        <v>6</v>
      </c>
      <c r="P17" s="35">
        <f t="shared" si="18"/>
        <v>112</v>
      </c>
      <c r="Q17" s="35">
        <f t="shared" si="18"/>
        <v>47</v>
      </c>
      <c r="R17" s="35">
        <f t="shared" si="18"/>
        <v>175</v>
      </c>
      <c r="S17" s="35">
        <f t="shared" si="18"/>
        <v>3</v>
      </c>
      <c r="T17" s="35">
        <f t="shared" si="18"/>
        <v>129</v>
      </c>
      <c r="U17" s="35">
        <f t="shared" si="18"/>
        <v>46</v>
      </c>
      <c r="V17" s="48">
        <v>-1.6613894791942236</v>
      </c>
    </row>
    <row r="18" spans="1:22" ht="15" customHeight="1" x14ac:dyDescent="0.15">
      <c r="A18" s="4" t="s">
        <v>20</v>
      </c>
      <c r="B18" s="37">
        <f t="shared" ref="B18:I18" si="19">B14+B22</f>
        <v>-15</v>
      </c>
      <c r="C18" s="37">
        <f t="shared" si="19"/>
        <v>9</v>
      </c>
      <c r="D18" s="37">
        <f t="shared" si="19"/>
        <v>-8</v>
      </c>
      <c r="E18" s="37">
        <f t="shared" si="19"/>
        <v>-27</v>
      </c>
      <c r="F18" s="37">
        <f t="shared" si="19"/>
        <v>27</v>
      </c>
      <c r="G18" s="37">
        <f t="shared" si="19"/>
        <v>-17</v>
      </c>
      <c r="H18" s="37">
        <f t="shared" si="19"/>
        <v>54</v>
      </c>
      <c r="I18" s="37">
        <f t="shared" si="19"/>
        <v>-3</v>
      </c>
      <c r="J18" s="49">
        <f t="shared" si="3"/>
        <v>-6.166466436401862</v>
      </c>
      <c r="K18" s="49">
        <v>6.166466436401862</v>
      </c>
      <c r="L18" s="49">
        <v>12.332932872803724</v>
      </c>
      <c r="M18" s="37">
        <f t="shared" ref="M18:U18" si="20">M14+M22</f>
        <v>12</v>
      </c>
      <c r="N18" s="37">
        <f t="shared" si="20"/>
        <v>111</v>
      </c>
      <c r="O18" s="37">
        <f t="shared" si="20"/>
        <v>29</v>
      </c>
      <c r="P18" s="37">
        <f t="shared" si="20"/>
        <v>44</v>
      </c>
      <c r="Q18" s="37">
        <f t="shared" si="20"/>
        <v>67</v>
      </c>
      <c r="R18" s="37">
        <f t="shared" si="20"/>
        <v>99</v>
      </c>
      <c r="S18" s="37">
        <f t="shared" si="20"/>
        <v>23</v>
      </c>
      <c r="T18" s="37">
        <f t="shared" si="20"/>
        <v>38</v>
      </c>
      <c r="U18" s="37">
        <f t="shared" si="20"/>
        <v>61</v>
      </c>
      <c r="V18" s="49">
        <v>2.7406517495119402</v>
      </c>
    </row>
    <row r="19" spans="1:22" ht="15" customHeight="1" x14ac:dyDescent="0.15">
      <c r="A19" s="2" t="s">
        <v>19</v>
      </c>
      <c r="B19" s="36">
        <f t="shared" ref="B19:I19" si="21">B15+B16+B21+B23</f>
        <v>30</v>
      </c>
      <c r="C19" s="36">
        <f t="shared" si="21"/>
        <v>56</v>
      </c>
      <c r="D19" s="36">
        <f t="shared" si="21"/>
        <v>50</v>
      </c>
      <c r="E19" s="36">
        <f t="shared" si="21"/>
        <v>-48</v>
      </c>
      <c r="F19" s="36">
        <f t="shared" si="21"/>
        <v>61</v>
      </c>
      <c r="G19" s="36">
        <f t="shared" si="21"/>
        <v>-23</v>
      </c>
      <c r="H19" s="36">
        <f t="shared" si="21"/>
        <v>109</v>
      </c>
      <c r="I19" s="36">
        <f t="shared" si="21"/>
        <v>-4</v>
      </c>
      <c r="J19" s="53">
        <f t="shared" si="3"/>
        <v>-4.7794809680085768</v>
      </c>
      <c r="K19" s="53">
        <v>6.0739237301775661</v>
      </c>
      <c r="L19" s="53">
        <v>10.853404698186143</v>
      </c>
      <c r="M19" s="36">
        <f t="shared" ref="M19:U19" si="22">M15+M16+M21+M23</f>
        <v>78</v>
      </c>
      <c r="N19" s="36">
        <f t="shared" si="22"/>
        <v>262</v>
      </c>
      <c r="O19" s="36">
        <f t="shared" si="22"/>
        <v>11</v>
      </c>
      <c r="P19" s="36">
        <f t="shared" si="22"/>
        <v>187</v>
      </c>
      <c r="Q19" s="36">
        <f t="shared" si="22"/>
        <v>75</v>
      </c>
      <c r="R19" s="36">
        <f t="shared" si="22"/>
        <v>184</v>
      </c>
      <c r="S19" s="36">
        <f t="shared" si="22"/>
        <v>-58</v>
      </c>
      <c r="T19" s="36">
        <f t="shared" si="22"/>
        <v>102</v>
      </c>
      <c r="U19" s="36">
        <f t="shared" si="22"/>
        <v>82</v>
      </c>
      <c r="V19" s="53">
        <v>7.7666565730139325</v>
      </c>
    </row>
    <row r="20" spans="1:22" ht="15" customHeight="1" x14ac:dyDescent="0.15">
      <c r="A20" s="5" t="s">
        <v>18</v>
      </c>
      <c r="B20" s="40">
        <f>E20+M20</f>
        <v>-23</v>
      </c>
      <c r="C20" s="40">
        <v>46</v>
      </c>
      <c r="D20" s="40">
        <f>G20-I20+O20-S20</f>
        <v>34</v>
      </c>
      <c r="E20" s="40">
        <f>F20-H20</f>
        <v>-25</v>
      </c>
      <c r="F20" s="40">
        <v>57</v>
      </c>
      <c r="G20" s="40">
        <v>-8</v>
      </c>
      <c r="H20" s="40">
        <v>82</v>
      </c>
      <c r="I20" s="40">
        <v>-17</v>
      </c>
      <c r="J20" s="61">
        <f t="shared" si="3"/>
        <v>-3.1145151766484771</v>
      </c>
      <c r="K20" s="61">
        <v>7.1010946027585211</v>
      </c>
      <c r="L20" s="61">
        <v>10.215609779406998</v>
      </c>
      <c r="M20" s="40">
        <f>N20-R20</f>
        <v>2</v>
      </c>
      <c r="N20" s="40">
        <f>SUM(P20:Q20)</f>
        <v>120</v>
      </c>
      <c r="O20" s="41">
        <v>1</v>
      </c>
      <c r="P20" s="41">
        <v>86</v>
      </c>
      <c r="Q20" s="41">
        <v>34</v>
      </c>
      <c r="R20" s="41">
        <f>SUM(T20:U20)</f>
        <v>118</v>
      </c>
      <c r="S20" s="41">
        <v>-24</v>
      </c>
      <c r="T20" s="41">
        <v>92</v>
      </c>
      <c r="U20" s="41">
        <v>26</v>
      </c>
      <c r="V20" s="52">
        <v>0.24916121413188108</v>
      </c>
    </row>
    <row r="21" spans="1:22" ht="15" customHeight="1" x14ac:dyDescent="0.15">
      <c r="A21" s="3" t="s">
        <v>17</v>
      </c>
      <c r="B21" s="42">
        <f t="shared" ref="B21:B38" si="23">E21+M21</f>
        <v>22</v>
      </c>
      <c r="C21" s="42">
        <v>42</v>
      </c>
      <c r="D21" s="42">
        <f t="shared" ref="D21:D38" si="24">G21-I21+O21-S21</f>
        <v>21</v>
      </c>
      <c r="E21" s="42">
        <f t="shared" ref="E21:E38" si="25">F21-H21</f>
        <v>-10</v>
      </c>
      <c r="F21" s="42">
        <v>42</v>
      </c>
      <c r="G21" s="42">
        <v>-20</v>
      </c>
      <c r="H21" s="42">
        <v>52</v>
      </c>
      <c r="I21" s="42">
        <v>-15</v>
      </c>
      <c r="J21" s="62">
        <f t="shared" si="3"/>
        <v>-1.5603091549536634</v>
      </c>
      <c r="K21" s="62">
        <v>6.553298450805376</v>
      </c>
      <c r="L21" s="62">
        <v>8.1136076057590394</v>
      </c>
      <c r="M21" s="42">
        <f t="shared" ref="M21:M38" si="26">N21-R21</f>
        <v>32</v>
      </c>
      <c r="N21" s="42">
        <f>SUM(P21:Q21)</f>
        <v>147</v>
      </c>
      <c r="O21" s="42">
        <v>-17</v>
      </c>
      <c r="P21" s="42">
        <v>106</v>
      </c>
      <c r="Q21" s="42">
        <v>41</v>
      </c>
      <c r="R21" s="42">
        <f t="shared" ref="R21:R38" si="27">SUM(T21:U21)</f>
        <v>115</v>
      </c>
      <c r="S21" s="42">
        <v>-43</v>
      </c>
      <c r="T21" s="42">
        <v>72</v>
      </c>
      <c r="U21" s="42">
        <v>43</v>
      </c>
      <c r="V21" s="49">
        <v>4.9929892958517179</v>
      </c>
    </row>
    <row r="22" spans="1:22" ht="15" customHeight="1" x14ac:dyDescent="0.15">
      <c r="A22" s="3" t="s">
        <v>16</v>
      </c>
      <c r="B22" s="42">
        <f t="shared" si="23"/>
        <v>-13</v>
      </c>
      <c r="C22" s="42">
        <v>15</v>
      </c>
      <c r="D22" s="42">
        <f t="shared" si="24"/>
        <v>-8</v>
      </c>
      <c r="E22" s="42">
        <f t="shared" si="25"/>
        <v>-2</v>
      </c>
      <c r="F22" s="42">
        <v>13</v>
      </c>
      <c r="G22" s="42">
        <v>-10</v>
      </c>
      <c r="H22" s="42">
        <v>15</v>
      </c>
      <c r="I22" s="42">
        <v>-8</v>
      </c>
      <c r="J22" s="62">
        <f t="shared" si="3"/>
        <v>-0.97053818336524067</v>
      </c>
      <c r="K22" s="62">
        <v>6.3084981918740706</v>
      </c>
      <c r="L22" s="62">
        <v>7.2790363752393112</v>
      </c>
      <c r="M22" s="42">
        <f t="shared" si="26"/>
        <v>-11</v>
      </c>
      <c r="N22" s="42">
        <f t="shared" ref="N22:N38" si="28">SUM(P22:Q22)</f>
        <v>42</v>
      </c>
      <c r="O22" s="42">
        <v>10</v>
      </c>
      <c r="P22" s="42">
        <v>17</v>
      </c>
      <c r="Q22" s="42">
        <v>25</v>
      </c>
      <c r="R22" s="42">
        <f t="shared" si="27"/>
        <v>53</v>
      </c>
      <c r="S22" s="42">
        <v>16</v>
      </c>
      <c r="T22" s="42">
        <v>17</v>
      </c>
      <c r="U22" s="42">
        <v>36</v>
      </c>
      <c r="V22" s="49">
        <v>-5.3379600085088299</v>
      </c>
    </row>
    <row r="23" spans="1:22" ht="15" customHeight="1" x14ac:dyDescent="0.15">
      <c r="A23" s="1" t="s">
        <v>15</v>
      </c>
      <c r="B23" s="43">
        <f t="shared" si="23"/>
        <v>10</v>
      </c>
      <c r="C23" s="43">
        <v>20</v>
      </c>
      <c r="D23" s="43">
        <f t="shared" si="24"/>
        <v>21</v>
      </c>
      <c r="E23" s="43">
        <f t="shared" si="25"/>
        <v>-10</v>
      </c>
      <c r="F23" s="43">
        <v>7</v>
      </c>
      <c r="G23" s="43">
        <v>-1</v>
      </c>
      <c r="H23" s="43">
        <v>17</v>
      </c>
      <c r="I23" s="43">
        <v>0</v>
      </c>
      <c r="J23" s="63">
        <f t="shared" si="3"/>
        <v>-7.0282864459977263</v>
      </c>
      <c r="K23" s="63">
        <v>4.9198005121984094</v>
      </c>
      <c r="L23" s="63">
        <v>11.948086958196136</v>
      </c>
      <c r="M23" s="43">
        <f t="shared" si="26"/>
        <v>20</v>
      </c>
      <c r="N23" s="43">
        <f t="shared" si="28"/>
        <v>50</v>
      </c>
      <c r="O23" s="43">
        <v>8</v>
      </c>
      <c r="P23" s="43">
        <v>43</v>
      </c>
      <c r="Q23" s="43">
        <v>7</v>
      </c>
      <c r="R23" s="43">
        <f t="shared" si="27"/>
        <v>30</v>
      </c>
      <c r="S23" s="47">
        <v>-14</v>
      </c>
      <c r="T23" s="47">
        <v>17</v>
      </c>
      <c r="U23" s="47">
        <v>13</v>
      </c>
      <c r="V23" s="54">
        <v>14.056572891995454</v>
      </c>
    </row>
    <row r="24" spans="1:22" ht="15" customHeight="1" x14ac:dyDescent="0.15">
      <c r="A24" s="7" t="s">
        <v>14</v>
      </c>
      <c r="B24" s="45">
        <f t="shared" si="23"/>
        <v>-32</v>
      </c>
      <c r="C24" s="45">
        <v>-29</v>
      </c>
      <c r="D24" s="45">
        <f t="shared" si="24"/>
        <v>-30</v>
      </c>
      <c r="E24" s="40">
        <f t="shared" si="25"/>
        <v>-5</v>
      </c>
      <c r="F24" s="45">
        <v>2</v>
      </c>
      <c r="G24" s="45">
        <v>0</v>
      </c>
      <c r="H24" s="45">
        <v>7</v>
      </c>
      <c r="I24" s="46">
        <v>0</v>
      </c>
      <c r="J24" s="73">
        <f t="shared" si="3"/>
        <v>-10.445283882783883</v>
      </c>
      <c r="K24" s="73">
        <v>4.1781135531135529</v>
      </c>
      <c r="L24" s="73">
        <v>14.623397435897436</v>
      </c>
      <c r="M24" s="40">
        <f t="shared" si="26"/>
        <v>-27</v>
      </c>
      <c r="N24" s="45">
        <f t="shared" si="28"/>
        <v>10</v>
      </c>
      <c r="O24" s="45">
        <v>-2</v>
      </c>
      <c r="P24" s="45">
        <v>6</v>
      </c>
      <c r="Q24" s="45">
        <v>4</v>
      </c>
      <c r="R24" s="45">
        <f t="shared" si="27"/>
        <v>37</v>
      </c>
      <c r="S24" s="45">
        <v>28</v>
      </c>
      <c r="T24" s="45">
        <v>27</v>
      </c>
      <c r="U24" s="45">
        <v>10</v>
      </c>
      <c r="V24" s="51">
        <v>-56.404532967032964</v>
      </c>
    </row>
    <row r="25" spans="1:22" ht="15" customHeight="1" x14ac:dyDescent="0.15">
      <c r="A25" s="5" t="s">
        <v>13</v>
      </c>
      <c r="B25" s="40">
        <f t="shared" si="23"/>
        <v>-4</v>
      </c>
      <c r="C25" s="40">
        <v>5</v>
      </c>
      <c r="D25" s="40">
        <f t="shared" si="24"/>
        <v>1</v>
      </c>
      <c r="E25" s="40">
        <f t="shared" si="25"/>
        <v>0</v>
      </c>
      <c r="F25" s="40">
        <v>0</v>
      </c>
      <c r="G25" s="40">
        <v>0</v>
      </c>
      <c r="H25" s="40">
        <v>0</v>
      </c>
      <c r="I25" s="40">
        <v>-2</v>
      </c>
      <c r="J25" s="61">
        <f t="shared" si="3"/>
        <v>0</v>
      </c>
      <c r="K25" s="61">
        <v>0</v>
      </c>
      <c r="L25" s="61">
        <v>0</v>
      </c>
      <c r="M25" s="40">
        <f t="shared" si="26"/>
        <v>-4</v>
      </c>
      <c r="N25" s="40">
        <f t="shared" si="28"/>
        <v>0</v>
      </c>
      <c r="O25" s="40">
        <v>-1</v>
      </c>
      <c r="P25" s="40">
        <v>0</v>
      </c>
      <c r="Q25" s="40">
        <v>0</v>
      </c>
      <c r="R25" s="40">
        <f t="shared" si="27"/>
        <v>4</v>
      </c>
      <c r="S25" s="41">
        <v>0</v>
      </c>
      <c r="T25" s="41">
        <v>2</v>
      </c>
      <c r="U25" s="41">
        <v>2</v>
      </c>
      <c r="V25" s="52">
        <v>-30.152829409334984</v>
      </c>
    </row>
    <row r="26" spans="1:22" ht="15" customHeight="1" x14ac:dyDescent="0.15">
      <c r="A26" s="3" t="s">
        <v>12</v>
      </c>
      <c r="B26" s="42">
        <f t="shared" si="23"/>
        <v>5</v>
      </c>
      <c r="C26" s="42">
        <v>12</v>
      </c>
      <c r="D26" s="42">
        <f t="shared" si="24"/>
        <v>-1</v>
      </c>
      <c r="E26" s="42">
        <f t="shared" si="25"/>
        <v>-8</v>
      </c>
      <c r="F26" s="42">
        <v>0</v>
      </c>
      <c r="G26" s="42">
        <v>-1</v>
      </c>
      <c r="H26" s="42">
        <v>8</v>
      </c>
      <c r="I26" s="42">
        <v>6</v>
      </c>
      <c r="J26" s="62">
        <f t="shared" si="3"/>
        <v>-27.104799034623596</v>
      </c>
      <c r="K26" s="62">
        <v>0</v>
      </c>
      <c r="L26" s="62">
        <v>27.104799034623596</v>
      </c>
      <c r="M26" s="42">
        <f t="shared" si="26"/>
        <v>13</v>
      </c>
      <c r="N26" s="42">
        <f t="shared" si="28"/>
        <v>18</v>
      </c>
      <c r="O26" s="42">
        <v>5</v>
      </c>
      <c r="P26" s="42">
        <v>17</v>
      </c>
      <c r="Q26" s="42">
        <v>1</v>
      </c>
      <c r="R26" s="42">
        <f t="shared" si="27"/>
        <v>5</v>
      </c>
      <c r="S26" s="42">
        <v>-1</v>
      </c>
      <c r="T26" s="42">
        <v>5</v>
      </c>
      <c r="U26" s="42">
        <v>0</v>
      </c>
      <c r="V26" s="49">
        <v>44.045298431263333</v>
      </c>
    </row>
    <row r="27" spans="1:22" ht="15" customHeight="1" x14ac:dyDescent="0.15">
      <c r="A27" s="1" t="s">
        <v>11</v>
      </c>
      <c r="B27" s="43">
        <f t="shared" si="23"/>
        <v>-5</v>
      </c>
      <c r="C27" s="43">
        <v>-14</v>
      </c>
      <c r="D27" s="43">
        <f t="shared" si="24"/>
        <v>8</v>
      </c>
      <c r="E27" s="43">
        <f t="shared" si="25"/>
        <v>-5</v>
      </c>
      <c r="F27" s="43">
        <v>2</v>
      </c>
      <c r="G27" s="43">
        <v>1</v>
      </c>
      <c r="H27" s="43">
        <v>7</v>
      </c>
      <c r="I27" s="43">
        <v>-4</v>
      </c>
      <c r="J27" s="63">
        <f t="shared" si="3"/>
        <v>-7.1728962779546448</v>
      </c>
      <c r="K27" s="63">
        <v>2.8691585111818574</v>
      </c>
      <c r="L27" s="63">
        <v>10.042054789136502</v>
      </c>
      <c r="M27" s="43">
        <f t="shared" si="26"/>
        <v>0</v>
      </c>
      <c r="N27" s="43">
        <f t="shared" si="28"/>
        <v>11</v>
      </c>
      <c r="O27" s="47">
        <v>3</v>
      </c>
      <c r="P27" s="47">
        <v>3</v>
      </c>
      <c r="Q27" s="47">
        <v>8</v>
      </c>
      <c r="R27" s="47">
        <f t="shared" si="27"/>
        <v>11</v>
      </c>
      <c r="S27" s="47">
        <v>0</v>
      </c>
      <c r="T27" s="47">
        <v>3</v>
      </c>
      <c r="U27" s="47">
        <v>8</v>
      </c>
      <c r="V27" s="54">
        <v>0</v>
      </c>
    </row>
    <row r="28" spans="1:22" ht="15" customHeight="1" x14ac:dyDescent="0.15">
      <c r="A28" s="5" t="s">
        <v>10</v>
      </c>
      <c r="B28" s="40">
        <f t="shared" si="23"/>
        <v>-7</v>
      </c>
      <c r="C28" s="40">
        <v>-6</v>
      </c>
      <c r="D28" s="40">
        <f t="shared" si="24"/>
        <v>1</v>
      </c>
      <c r="E28" s="40">
        <f t="shared" si="25"/>
        <v>-4</v>
      </c>
      <c r="F28" s="40">
        <v>0</v>
      </c>
      <c r="G28" s="40">
        <v>-2</v>
      </c>
      <c r="H28" s="40">
        <v>4</v>
      </c>
      <c r="I28" s="40">
        <v>-2</v>
      </c>
      <c r="J28" s="61">
        <f t="shared" si="3"/>
        <v>-14.832876155643604</v>
      </c>
      <c r="K28" s="61">
        <v>0</v>
      </c>
      <c r="L28" s="61">
        <v>14.832876155643604</v>
      </c>
      <c r="M28" s="40">
        <f t="shared" si="26"/>
        <v>-3</v>
      </c>
      <c r="N28" s="40">
        <f t="shared" si="28"/>
        <v>4</v>
      </c>
      <c r="O28" s="40">
        <v>2</v>
      </c>
      <c r="P28" s="40">
        <v>3</v>
      </c>
      <c r="Q28" s="40">
        <v>1</v>
      </c>
      <c r="R28" s="40">
        <f t="shared" si="27"/>
        <v>7</v>
      </c>
      <c r="S28" s="40">
        <v>1</v>
      </c>
      <c r="T28" s="40">
        <v>4</v>
      </c>
      <c r="U28" s="40">
        <v>3</v>
      </c>
      <c r="V28" s="48">
        <v>-11.124657116732706</v>
      </c>
    </row>
    <row r="29" spans="1:22" ht="15" customHeight="1" x14ac:dyDescent="0.15">
      <c r="A29" s="3" t="s">
        <v>9</v>
      </c>
      <c r="B29" s="42">
        <f t="shared" si="23"/>
        <v>15</v>
      </c>
      <c r="C29" s="42">
        <v>3</v>
      </c>
      <c r="D29" s="42">
        <f t="shared" si="24"/>
        <v>8</v>
      </c>
      <c r="E29" s="42">
        <f t="shared" si="25"/>
        <v>-7</v>
      </c>
      <c r="F29" s="42">
        <v>4</v>
      </c>
      <c r="G29" s="42">
        <v>-3</v>
      </c>
      <c r="H29" s="42">
        <v>11</v>
      </c>
      <c r="I29" s="42">
        <v>1</v>
      </c>
      <c r="J29" s="62">
        <f t="shared" si="3"/>
        <v>-10.019607843137255</v>
      </c>
      <c r="K29" s="62">
        <v>5.7254901960784306</v>
      </c>
      <c r="L29" s="62">
        <v>15.745098039215685</v>
      </c>
      <c r="M29" s="42">
        <f t="shared" si="26"/>
        <v>22</v>
      </c>
      <c r="N29" s="42">
        <f t="shared" si="28"/>
        <v>30</v>
      </c>
      <c r="O29" s="42">
        <v>8</v>
      </c>
      <c r="P29" s="42">
        <v>10</v>
      </c>
      <c r="Q29" s="42">
        <v>20</v>
      </c>
      <c r="R29" s="42">
        <f t="shared" si="27"/>
        <v>8</v>
      </c>
      <c r="S29" s="42">
        <v>-4</v>
      </c>
      <c r="T29" s="42">
        <v>4</v>
      </c>
      <c r="U29" s="42">
        <v>4</v>
      </c>
      <c r="V29" s="49">
        <v>31.490196078431371</v>
      </c>
    </row>
    <row r="30" spans="1:22" ht="15" customHeight="1" x14ac:dyDescent="0.15">
      <c r="A30" s="3" t="s">
        <v>8</v>
      </c>
      <c r="B30" s="42">
        <f t="shared" si="23"/>
        <v>4</v>
      </c>
      <c r="C30" s="42">
        <v>9</v>
      </c>
      <c r="D30" s="42">
        <f t="shared" si="24"/>
        <v>9</v>
      </c>
      <c r="E30" s="42">
        <f t="shared" si="25"/>
        <v>-8</v>
      </c>
      <c r="F30" s="42">
        <v>5</v>
      </c>
      <c r="G30" s="42">
        <v>-2</v>
      </c>
      <c r="H30" s="42">
        <v>13</v>
      </c>
      <c r="I30" s="42">
        <v>-2</v>
      </c>
      <c r="J30" s="62">
        <f t="shared" si="3"/>
        <v>-10.940017234273727</v>
      </c>
      <c r="K30" s="62">
        <v>6.8375107714210781</v>
      </c>
      <c r="L30" s="62">
        <v>17.777528005694805</v>
      </c>
      <c r="M30" s="42">
        <f t="shared" si="26"/>
        <v>12</v>
      </c>
      <c r="N30" s="42">
        <f t="shared" si="28"/>
        <v>25</v>
      </c>
      <c r="O30" s="42">
        <v>12</v>
      </c>
      <c r="P30" s="42">
        <v>13</v>
      </c>
      <c r="Q30" s="42">
        <v>12</v>
      </c>
      <c r="R30" s="42">
        <f t="shared" si="27"/>
        <v>13</v>
      </c>
      <c r="S30" s="42">
        <v>3</v>
      </c>
      <c r="T30" s="42">
        <v>7</v>
      </c>
      <c r="U30" s="42">
        <v>6</v>
      </c>
      <c r="V30" s="49">
        <v>16.410025851410595</v>
      </c>
    </row>
    <row r="31" spans="1:22" ht="15" customHeight="1" x14ac:dyDescent="0.15">
      <c r="A31" s="1" t="s">
        <v>7</v>
      </c>
      <c r="B31" s="43">
        <f t="shared" si="23"/>
        <v>-14</v>
      </c>
      <c r="C31" s="43">
        <v>-12</v>
      </c>
      <c r="D31" s="43">
        <f t="shared" si="24"/>
        <v>-18</v>
      </c>
      <c r="E31" s="43">
        <f t="shared" si="25"/>
        <v>-6</v>
      </c>
      <c r="F31" s="43">
        <v>5</v>
      </c>
      <c r="G31" s="43">
        <v>0</v>
      </c>
      <c r="H31" s="43">
        <v>11</v>
      </c>
      <c r="I31" s="43">
        <v>8</v>
      </c>
      <c r="J31" s="63">
        <f t="shared" si="3"/>
        <v>-9.704865727200211</v>
      </c>
      <c r="K31" s="63">
        <v>8.0873881060001764</v>
      </c>
      <c r="L31" s="63">
        <v>17.792253833200387</v>
      </c>
      <c r="M31" s="43">
        <f t="shared" si="26"/>
        <v>-8</v>
      </c>
      <c r="N31" s="43">
        <f t="shared" si="28"/>
        <v>10</v>
      </c>
      <c r="O31" s="43">
        <v>-3</v>
      </c>
      <c r="P31" s="43">
        <v>1</v>
      </c>
      <c r="Q31" s="43">
        <v>9</v>
      </c>
      <c r="R31" s="43">
        <f t="shared" si="27"/>
        <v>18</v>
      </c>
      <c r="S31" s="43">
        <v>7</v>
      </c>
      <c r="T31" s="43">
        <v>6</v>
      </c>
      <c r="U31" s="43">
        <v>12</v>
      </c>
      <c r="V31" s="53">
        <v>-12.939820969600287</v>
      </c>
    </row>
    <row r="32" spans="1:22" ht="15" customHeight="1" x14ac:dyDescent="0.15">
      <c r="A32" s="5" t="s">
        <v>6</v>
      </c>
      <c r="B32" s="40">
        <f t="shared" si="23"/>
        <v>20</v>
      </c>
      <c r="C32" s="40">
        <v>20</v>
      </c>
      <c r="D32" s="40">
        <f t="shared" si="24"/>
        <v>13</v>
      </c>
      <c r="E32" s="40">
        <f t="shared" si="25"/>
        <v>1</v>
      </c>
      <c r="F32" s="40">
        <v>2</v>
      </c>
      <c r="G32" s="40">
        <v>-1</v>
      </c>
      <c r="H32" s="40">
        <v>1</v>
      </c>
      <c r="I32" s="40">
        <v>-1</v>
      </c>
      <c r="J32" s="61">
        <f t="shared" si="3"/>
        <v>6.3170647282796812</v>
      </c>
      <c r="K32" s="61">
        <v>12.634129456559362</v>
      </c>
      <c r="L32" s="61">
        <v>6.3170647282796812</v>
      </c>
      <c r="M32" s="40">
        <f t="shared" si="26"/>
        <v>19</v>
      </c>
      <c r="N32" s="40">
        <f t="shared" si="28"/>
        <v>21</v>
      </c>
      <c r="O32" s="41">
        <v>12</v>
      </c>
      <c r="P32" s="41">
        <v>17</v>
      </c>
      <c r="Q32" s="41">
        <v>4</v>
      </c>
      <c r="R32" s="41">
        <f t="shared" si="27"/>
        <v>2</v>
      </c>
      <c r="S32" s="41">
        <v>-1</v>
      </c>
      <c r="T32" s="41">
        <v>2</v>
      </c>
      <c r="U32" s="41">
        <v>0</v>
      </c>
      <c r="V32" s="52">
        <v>120.02422983731394</v>
      </c>
    </row>
    <row r="33" spans="1:22" ht="15" customHeight="1" x14ac:dyDescent="0.15">
      <c r="A33" s="3" t="s">
        <v>5</v>
      </c>
      <c r="B33" s="42">
        <f t="shared" si="23"/>
        <v>-11</v>
      </c>
      <c r="C33" s="42">
        <v>-21</v>
      </c>
      <c r="D33" s="42">
        <f t="shared" si="24"/>
        <v>-4</v>
      </c>
      <c r="E33" s="42">
        <f>F33-H33</f>
        <v>-13</v>
      </c>
      <c r="F33" s="42">
        <v>3</v>
      </c>
      <c r="G33" s="42">
        <v>0</v>
      </c>
      <c r="H33" s="42">
        <v>16</v>
      </c>
      <c r="I33" s="42">
        <v>4</v>
      </c>
      <c r="J33" s="62">
        <f t="shared" si="3"/>
        <v>-19.079211901889828</v>
      </c>
      <c r="K33" s="62">
        <v>4.4028950542822676</v>
      </c>
      <c r="L33" s="62">
        <v>23.482106956172096</v>
      </c>
      <c r="M33" s="42">
        <f>N33-R33</f>
        <v>2</v>
      </c>
      <c r="N33" s="42">
        <f t="shared" si="28"/>
        <v>16</v>
      </c>
      <c r="O33" s="42">
        <v>1</v>
      </c>
      <c r="P33" s="42">
        <v>5</v>
      </c>
      <c r="Q33" s="42">
        <v>11</v>
      </c>
      <c r="R33" s="42">
        <f t="shared" si="27"/>
        <v>14</v>
      </c>
      <c r="S33" s="42">
        <v>1</v>
      </c>
      <c r="T33" s="42">
        <v>2</v>
      </c>
      <c r="U33" s="42">
        <v>12</v>
      </c>
      <c r="V33" s="49">
        <v>2.9352633695215111</v>
      </c>
    </row>
    <row r="34" spans="1:22" ht="15" customHeight="1" x14ac:dyDescent="0.15">
      <c r="A34" s="3" t="s">
        <v>4</v>
      </c>
      <c r="B34" s="42">
        <f t="shared" si="23"/>
        <v>9</v>
      </c>
      <c r="C34" s="42">
        <v>7</v>
      </c>
      <c r="D34" s="42">
        <f t="shared" si="24"/>
        <v>13</v>
      </c>
      <c r="E34" s="42">
        <f t="shared" si="25"/>
        <v>-1</v>
      </c>
      <c r="F34" s="42">
        <v>4</v>
      </c>
      <c r="G34" s="42">
        <v>3</v>
      </c>
      <c r="H34" s="42">
        <v>5</v>
      </c>
      <c r="I34" s="42">
        <v>-2</v>
      </c>
      <c r="J34" s="62">
        <f t="shared" si="3"/>
        <v>-2.1745606196008325</v>
      </c>
      <c r="K34" s="62">
        <v>8.698242478403337</v>
      </c>
      <c r="L34" s="62">
        <v>10.872803098004169</v>
      </c>
      <c r="M34" s="42">
        <f t="shared" si="26"/>
        <v>10</v>
      </c>
      <c r="N34" s="42">
        <f t="shared" si="28"/>
        <v>13</v>
      </c>
      <c r="O34" s="42">
        <v>6</v>
      </c>
      <c r="P34" s="42">
        <v>8</v>
      </c>
      <c r="Q34" s="42">
        <v>5</v>
      </c>
      <c r="R34" s="42">
        <f t="shared" si="27"/>
        <v>3</v>
      </c>
      <c r="S34" s="42">
        <v>-2</v>
      </c>
      <c r="T34" s="42">
        <v>0</v>
      </c>
      <c r="U34" s="42">
        <v>3</v>
      </c>
      <c r="V34" s="49">
        <v>21.745606196008346</v>
      </c>
    </row>
    <row r="35" spans="1:22" ht="15" customHeight="1" x14ac:dyDescent="0.15">
      <c r="A35" s="1" t="s">
        <v>3</v>
      </c>
      <c r="B35" s="43">
        <f t="shared" si="23"/>
        <v>-6</v>
      </c>
      <c r="C35" s="43">
        <v>1</v>
      </c>
      <c r="D35" s="43">
        <f t="shared" si="24"/>
        <v>-9</v>
      </c>
      <c r="E35" s="43">
        <f t="shared" si="25"/>
        <v>-4</v>
      </c>
      <c r="F35" s="43">
        <v>2</v>
      </c>
      <c r="G35" s="43">
        <v>-2</v>
      </c>
      <c r="H35" s="43">
        <v>6</v>
      </c>
      <c r="I35" s="43">
        <v>5</v>
      </c>
      <c r="J35" s="63">
        <f t="shared" si="3"/>
        <v>-8.5530169888693628</v>
      </c>
      <c r="K35" s="63">
        <v>4.2765084944346805</v>
      </c>
      <c r="L35" s="63">
        <v>12.829525483304042</v>
      </c>
      <c r="M35" s="43">
        <f t="shared" si="26"/>
        <v>-2</v>
      </c>
      <c r="N35" s="43">
        <f t="shared" si="28"/>
        <v>8</v>
      </c>
      <c r="O35" s="47">
        <v>-3</v>
      </c>
      <c r="P35" s="47">
        <v>5</v>
      </c>
      <c r="Q35" s="47">
        <v>3</v>
      </c>
      <c r="R35" s="47">
        <f t="shared" si="27"/>
        <v>10</v>
      </c>
      <c r="S35" s="47">
        <v>-1</v>
      </c>
      <c r="T35" s="47">
        <v>5</v>
      </c>
      <c r="U35" s="47">
        <v>5</v>
      </c>
      <c r="V35" s="54">
        <v>-4.2765084944346796</v>
      </c>
    </row>
    <row r="36" spans="1:22" ht="15" customHeight="1" x14ac:dyDescent="0.15">
      <c r="A36" s="5" t="s">
        <v>2</v>
      </c>
      <c r="B36" s="40">
        <f t="shared" si="23"/>
        <v>-2</v>
      </c>
      <c r="C36" s="40">
        <v>4</v>
      </c>
      <c r="D36" s="40">
        <f t="shared" si="24"/>
        <v>2</v>
      </c>
      <c r="E36" s="40">
        <f t="shared" si="25"/>
        <v>-4</v>
      </c>
      <c r="F36" s="40">
        <v>1</v>
      </c>
      <c r="G36" s="40">
        <v>1</v>
      </c>
      <c r="H36" s="40">
        <v>5</v>
      </c>
      <c r="I36" s="40">
        <v>4</v>
      </c>
      <c r="J36" s="61">
        <f t="shared" si="3"/>
        <v>-21.27969683719574</v>
      </c>
      <c r="K36" s="61">
        <v>5.3199242092989358</v>
      </c>
      <c r="L36" s="61">
        <v>26.599621046494676</v>
      </c>
      <c r="M36" s="40">
        <f t="shared" si="26"/>
        <v>2</v>
      </c>
      <c r="N36" s="40">
        <f t="shared" si="28"/>
        <v>2</v>
      </c>
      <c r="O36" s="40">
        <v>0</v>
      </c>
      <c r="P36" s="40">
        <v>1</v>
      </c>
      <c r="Q36" s="40">
        <v>1</v>
      </c>
      <c r="R36" s="40">
        <f t="shared" si="27"/>
        <v>0</v>
      </c>
      <c r="S36" s="40">
        <v>-5</v>
      </c>
      <c r="T36" s="40">
        <v>0</v>
      </c>
      <c r="U36" s="40">
        <v>0</v>
      </c>
      <c r="V36" s="48">
        <v>10.639848418597872</v>
      </c>
    </row>
    <row r="37" spans="1:22" ht="15" customHeight="1" x14ac:dyDescent="0.15">
      <c r="A37" s="3" t="s">
        <v>1</v>
      </c>
      <c r="B37" s="42">
        <f t="shared" si="23"/>
        <v>-7</v>
      </c>
      <c r="C37" s="42">
        <v>-11</v>
      </c>
      <c r="D37" s="42">
        <f t="shared" si="24"/>
        <v>-4</v>
      </c>
      <c r="E37" s="42">
        <f t="shared" si="25"/>
        <v>-7</v>
      </c>
      <c r="F37" s="42">
        <v>0</v>
      </c>
      <c r="G37" s="42">
        <v>-1</v>
      </c>
      <c r="H37" s="42">
        <v>7</v>
      </c>
      <c r="I37" s="42">
        <v>5</v>
      </c>
      <c r="J37" s="62">
        <f t="shared" si="3"/>
        <v>-52.702145214521458</v>
      </c>
      <c r="K37" s="62">
        <v>0</v>
      </c>
      <c r="L37" s="62">
        <v>52.702145214521458</v>
      </c>
      <c r="M37" s="42">
        <f t="shared" si="26"/>
        <v>0</v>
      </c>
      <c r="N37" s="42">
        <f t="shared" si="28"/>
        <v>3</v>
      </c>
      <c r="O37" s="42">
        <v>3</v>
      </c>
      <c r="P37" s="42">
        <v>0</v>
      </c>
      <c r="Q37" s="42">
        <v>3</v>
      </c>
      <c r="R37" s="42">
        <f t="shared" si="27"/>
        <v>3</v>
      </c>
      <c r="S37" s="42">
        <v>1</v>
      </c>
      <c r="T37" s="42">
        <v>1</v>
      </c>
      <c r="U37" s="42">
        <v>2</v>
      </c>
      <c r="V37" s="49">
        <v>0</v>
      </c>
    </row>
    <row r="38" spans="1:22" ht="15" customHeight="1" x14ac:dyDescent="0.15">
      <c r="A38" s="1" t="s">
        <v>0</v>
      </c>
      <c r="B38" s="43">
        <f t="shared" si="23"/>
        <v>-5</v>
      </c>
      <c r="C38" s="43">
        <v>-6</v>
      </c>
      <c r="D38" s="43">
        <f t="shared" si="24"/>
        <v>-3</v>
      </c>
      <c r="E38" s="43">
        <f t="shared" si="25"/>
        <v>0</v>
      </c>
      <c r="F38" s="43">
        <v>0</v>
      </c>
      <c r="G38" s="43">
        <v>-2</v>
      </c>
      <c r="H38" s="43">
        <v>0</v>
      </c>
      <c r="I38" s="43">
        <v>-4</v>
      </c>
      <c r="J38" s="63">
        <f t="shared" si="3"/>
        <v>0</v>
      </c>
      <c r="K38" s="63">
        <v>0</v>
      </c>
      <c r="L38" s="63">
        <v>0</v>
      </c>
      <c r="M38" s="43">
        <f t="shared" si="26"/>
        <v>-5</v>
      </c>
      <c r="N38" s="43">
        <f t="shared" si="28"/>
        <v>2</v>
      </c>
      <c r="O38" s="43">
        <v>1</v>
      </c>
      <c r="P38" s="43">
        <v>2</v>
      </c>
      <c r="Q38" s="43">
        <v>0</v>
      </c>
      <c r="R38" s="43">
        <f t="shared" si="27"/>
        <v>7</v>
      </c>
      <c r="S38" s="43">
        <v>6</v>
      </c>
      <c r="T38" s="43">
        <v>3</v>
      </c>
      <c r="U38" s="43">
        <v>4</v>
      </c>
      <c r="V38" s="53">
        <v>-40.609701824655104</v>
      </c>
    </row>
    <row r="39" spans="1:22" x14ac:dyDescent="0.15">
      <c r="A39" s="60" t="s">
        <v>60</v>
      </c>
    </row>
    <row r="40" spans="1:22" x14ac:dyDescent="0.15">
      <c r="A40" s="60" t="s">
        <v>61</v>
      </c>
    </row>
    <row r="41" spans="1:22" x14ac:dyDescent="0.15">
      <c r="A41" s="60" t="s">
        <v>62</v>
      </c>
    </row>
  </sheetData>
  <mergeCells count="17">
    <mergeCell ref="S7:S8"/>
    <mergeCell ref="A5:A8"/>
    <mergeCell ref="B5:D5"/>
    <mergeCell ref="E5:L5"/>
    <mergeCell ref="M5:V5"/>
    <mergeCell ref="C6:C8"/>
    <mergeCell ref="D6:D8"/>
    <mergeCell ref="J6:L6"/>
    <mergeCell ref="G6:G8"/>
    <mergeCell ref="I6:I8"/>
    <mergeCell ref="O7:O8"/>
    <mergeCell ref="N6:Q6"/>
    <mergeCell ref="R6:U6"/>
    <mergeCell ref="J7:J8"/>
    <mergeCell ref="P7:P8"/>
    <mergeCell ref="T7:T8"/>
    <mergeCell ref="V7:V8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colBreaks count="1" manualBreakCount="1">
    <brk id="1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市町村別計</vt:lpstr>
      <vt:lpstr>市町村別 (男)</vt:lpstr>
      <vt:lpstr>市町村別 (女)</vt:lpstr>
      <vt:lpstr>'市町村別 (女)'!Print_Area</vt:lpstr>
      <vt:lpstr>'市町村別 (男)'!Print_Area</vt:lpstr>
      <vt:lpstr>市町村別計!Print_Area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2017-11-02T09:41:08Z</cp:lastPrinted>
  <dcterms:created xsi:type="dcterms:W3CDTF">2017-09-15T07:21:02Z</dcterms:created>
  <dcterms:modified xsi:type="dcterms:W3CDTF">2018-10-18T07:36:44Z</dcterms:modified>
</cp:coreProperties>
</file>