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第８表、第８－１表" sheetId="1" r:id="rId1"/>
  </sheets>
  <definedNames>
    <definedName name="_xlnm.Print_Area" localSheetId="0">'第８表、第８－１表'!$A$1:$I$57</definedName>
  </definedNames>
  <calcPr fullCalcOnLoad="1"/>
</workbook>
</file>

<file path=xl/sharedStrings.xml><?xml version="1.0" encoding="utf-8"?>
<sst xmlns="http://schemas.openxmlformats.org/spreadsheetml/2006/main" count="87" uniqueCount="56">
  <si>
    <t>男</t>
  </si>
  <si>
    <t>女</t>
  </si>
  <si>
    <t>県　　　計</t>
  </si>
  <si>
    <t>市　　　計</t>
  </si>
  <si>
    <t>郡　　　計</t>
  </si>
  <si>
    <t>米  子  市</t>
  </si>
  <si>
    <t>倉  吉  市</t>
  </si>
  <si>
    <t>境  港  市</t>
  </si>
  <si>
    <t>岩  美  郡</t>
  </si>
  <si>
    <t>東  伯  郡</t>
  </si>
  <si>
    <t>(A-B)=(C)</t>
  </si>
  <si>
    <t>湯梨浜町</t>
  </si>
  <si>
    <t>琴 浦 町</t>
  </si>
  <si>
    <t>北 栄 町</t>
  </si>
  <si>
    <t>南 部 町</t>
  </si>
  <si>
    <t>伯 耆 町</t>
  </si>
  <si>
    <t>八 頭 町</t>
  </si>
  <si>
    <t>〔増　減　数〕</t>
  </si>
  <si>
    <t>〔増　減　率〕</t>
  </si>
  <si>
    <t>順位</t>
  </si>
  <si>
    <t>市町村名</t>
  </si>
  <si>
    <t>増減数（人）</t>
  </si>
  <si>
    <t>増減率（％）</t>
  </si>
  <si>
    <r>
      <t>総　数</t>
    </r>
    <r>
      <rPr>
        <sz val="12"/>
        <rFont val="ＭＳ Ｐゴシック"/>
        <family val="3"/>
      </rPr>
      <t xml:space="preserve"> (A)</t>
    </r>
  </si>
  <si>
    <t>(C)/(B)×100</t>
  </si>
  <si>
    <t>鳥  取  市</t>
  </si>
  <si>
    <t>三 朝 町</t>
  </si>
  <si>
    <t>西  伯  郡</t>
  </si>
  <si>
    <t>日吉津村</t>
  </si>
  <si>
    <t>大 山 町</t>
  </si>
  <si>
    <t>日  野  郡</t>
  </si>
  <si>
    <t>日 南 町</t>
  </si>
  <si>
    <t>日 野 町</t>
  </si>
  <si>
    <t>江 府 町</t>
  </si>
  <si>
    <t>江 府 町</t>
  </si>
  <si>
    <t>日 野 町</t>
  </si>
  <si>
    <t>岩 美 町</t>
  </si>
  <si>
    <t>三 朝 町</t>
  </si>
  <si>
    <t>若 桜 町</t>
  </si>
  <si>
    <t>智 頭 町</t>
  </si>
  <si>
    <t>日 南 町</t>
  </si>
  <si>
    <t>大 山 町</t>
  </si>
  <si>
    <t>鳥  取  市</t>
  </si>
  <si>
    <t>岩 美 町</t>
  </si>
  <si>
    <t>八  頭  郡</t>
  </si>
  <si>
    <t>若 桜 町</t>
  </si>
  <si>
    <t>智 頭 町</t>
  </si>
  <si>
    <t>日吉津村</t>
  </si>
  <si>
    <r>
      <t>総　数</t>
    </r>
    <r>
      <rPr>
        <sz val="12"/>
        <rFont val="ＭＳ Ｐゴシック"/>
        <family val="3"/>
      </rPr>
      <t xml:space="preserve"> (</t>
    </r>
    <r>
      <rPr>
        <sz val="12"/>
        <rFont val="ＭＳ Ｐゴシック"/>
        <family val="3"/>
      </rPr>
      <t>B</t>
    </r>
    <r>
      <rPr>
        <sz val="12"/>
        <rFont val="ＭＳ Ｐゴシック"/>
        <family val="3"/>
      </rPr>
      <t>)</t>
    </r>
  </si>
  <si>
    <t>増減数（人）</t>
  </si>
  <si>
    <t>増減率（％）</t>
  </si>
  <si>
    <t>平成29年10月1日 （人）</t>
  </si>
  <si>
    <t>第８表　市町村別、男女別推計人口</t>
  </si>
  <si>
    <t>第８－１表　市町村別推計人口増減数及び増減率</t>
  </si>
  <si>
    <t>平成30年10月1日 （人）</t>
  </si>
  <si>
    <t>八 頭 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</si>
</sst>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0_ "/>
    <numFmt numFmtId="179" formatCode="0.0_ "/>
    <numFmt numFmtId="180" formatCode="0.00_);[Red]\(0.00\)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0" fillId="0" borderId="10" xfId="5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/>
    </xf>
    <xf numFmtId="0" fontId="0" fillId="0" borderId="12" xfId="55" applyNumberFormat="1" applyFont="1" applyFill="1" applyBorder="1" applyAlignment="1">
      <alignment vertical="center"/>
      <protection/>
    </xf>
    <xf numFmtId="3" fontId="0" fillId="0" borderId="0" xfId="0" applyNumberFormat="1" applyFont="1" applyFill="1" applyAlignment="1">
      <alignment/>
    </xf>
    <xf numFmtId="0" fontId="0" fillId="0" borderId="13" xfId="55" applyNumberFormat="1" applyFont="1" applyFill="1" applyBorder="1" applyAlignment="1">
      <alignment vertical="center"/>
      <protection/>
    </xf>
    <xf numFmtId="0" fontId="0" fillId="0" borderId="12" xfId="55" applyNumberFormat="1" applyFont="1" applyFill="1" applyBorder="1" applyAlignment="1">
      <alignment horizontal="center" vertical="center"/>
      <protection/>
    </xf>
    <xf numFmtId="0" fontId="0" fillId="0" borderId="14" xfId="55" applyNumberFormat="1" applyFont="1" applyFill="1" applyBorder="1" applyAlignment="1">
      <alignment horizontal="center" vertical="center"/>
      <protection/>
    </xf>
    <xf numFmtId="0" fontId="0" fillId="0" borderId="15" xfId="55" applyNumberFormat="1" applyFont="1" applyFill="1" applyBorder="1" applyAlignment="1">
      <alignment horizontal="center" vertical="center"/>
      <protection/>
    </xf>
    <xf numFmtId="0" fontId="0" fillId="0" borderId="16" xfId="55" applyNumberFormat="1" applyFont="1" applyFill="1" applyBorder="1" applyAlignment="1">
      <alignment horizontal="center" vertical="center"/>
      <protection/>
    </xf>
    <xf numFmtId="3" fontId="0" fillId="0" borderId="12" xfId="55" applyNumberFormat="1" applyFont="1" applyFill="1" applyBorder="1" applyAlignment="1">
      <alignment vertical="center"/>
      <protection/>
    </xf>
    <xf numFmtId="3" fontId="0" fillId="0" borderId="15" xfId="55" applyNumberFormat="1" applyFont="1" applyFill="1" applyBorder="1" applyAlignment="1">
      <alignment vertical="center"/>
      <protection/>
    </xf>
    <xf numFmtId="0" fontId="0" fillId="0" borderId="17" xfId="55" applyNumberFormat="1" applyFont="1" applyFill="1" applyBorder="1" applyAlignment="1">
      <alignment horizontal="center" vertical="center"/>
      <protection/>
    </xf>
    <xf numFmtId="3" fontId="0" fillId="0" borderId="17" xfId="55" applyNumberFormat="1" applyFont="1" applyFill="1" applyBorder="1" applyAlignment="1">
      <alignment vertical="center"/>
      <protection/>
    </xf>
    <xf numFmtId="3" fontId="0" fillId="0" borderId="18" xfId="55" applyNumberFormat="1" applyFont="1" applyFill="1" applyBorder="1" applyAlignment="1">
      <alignment vertical="center"/>
      <protection/>
    </xf>
    <xf numFmtId="3" fontId="0" fillId="0" borderId="19" xfId="55" applyNumberFormat="1" applyFont="1" applyFill="1" applyBorder="1" applyAlignment="1">
      <alignment vertical="center"/>
      <protection/>
    </xf>
    <xf numFmtId="0" fontId="0" fillId="0" borderId="13" xfId="55" applyNumberFormat="1" applyFont="1" applyFill="1" applyBorder="1" applyAlignment="1">
      <alignment horizontal="center" vertical="center"/>
      <protection/>
    </xf>
    <xf numFmtId="3" fontId="0" fillId="0" borderId="13" xfId="55" applyNumberFormat="1" applyFont="1" applyFill="1" applyBorder="1" applyAlignment="1">
      <alignment vertical="center"/>
      <protection/>
    </xf>
    <xf numFmtId="3" fontId="0" fillId="0" borderId="20" xfId="55" applyNumberFormat="1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3" fontId="0" fillId="0" borderId="14" xfId="55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21" xfId="55" applyNumberFormat="1" applyFont="1" applyFill="1" applyBorder="1" applyAlignment="1">
      <alignment vertical="center"/>
      <protection/>
    </xf>
    <xf numFmtId="4" fontId="0" fillId="0" borderId="22" xfId="55" applyNumberFormat="1" applyFont="1" applyFill="1" applyBorder="1" applyAlignment="1">
      <alignment vertical="center"/>
      <protection/>
    </xf>
    <xf numFmtId="4" fontId="0" fillId="0" borderId="16" xfId="55" applyNumberFormat="1" applyFont="1" applyFill="1" applyBorder="1" applyAlignment="1">
      <alignment vertical="center"/>
      <protection/>
    </xf>
    <xf numFmtId="4" fontId="0" fillId="0" borderId="23" xfId="55" applyNumberFormat="1" applyFont="1" applyFill="1" applyBorder="1" applyAlignment="1">
      <alignment vertical="center"/>
      <protection/>
    </xf>
    <xf numFmtId="4" fontId="0" fillId="0" borderId="24" xfId="55" applyNumberFormat="1" applyFont="1" applyFill="1" applyBorder="1" applyAlignment="1">
      <alignment vertical="center"/>
      <protection/>
    </xf>
    <xf numFmtId="0" fontId="0" fillId="0" borderId="11" xfId="55" applyNumberFormat="1" applyFont="1" applyFill="1" applyBorder="1" applyAlignment="1">
      <alignment horizontal="distributed" vertical="center"/>
      <protection/>
    </xf>
    <xf numFmtId="0" fontId="0" fillId="0" borderId="25" xfId="55" applyNumberFormat="1" applyFont="1" applyFill="1" applyBorder="1" applyAlignment="1">
      <alignment horizontal="distributed" vertical="center"/>
      <protection/>
    </xf>
    <xf numFmtId="0" fontId="0" fillId="0" borderId="24" xfId="55" applyNumberFormat="1" applyFont="1" applyFill="1" applyBorder="1" applyAlignment="1">
      <alignment horizontal="distributed" vertical="center"/>
      <protection/>
    </xf>
    <xf numFmtId="0" fontId="0" fillId="0" borderId="23" xfId="55" applyNumberFormat="1" applyFont="1" applyFill="1" applyBorder="1" applyAlignment="1">
      <alignment horizontal="distributed" vertical="center"/>
      <protection/>
    </xf>
    <xf numFmtId="0" fontId="0" fillId="0" borderId="26" xfId="55" applyNumberFormat="1" applyFont="1" applyFill="1" applyBorder="1" applyAlignment="1">
      <alignment horizontal="left" vertical="center"/>
      <protection/>
    </xf>
    <xf numFmtId="3" fontId="0" fillId="0" borderId="26" xfId="55" applyNumberFormat="1" applyFont="1" applyFill="1" applyBorder="1" applyAlignment="1">
      <alignment vertical="center"/>
      <protection/>
    </xf>
    <xf numFmtId="3" fontId="0" fillId="0" borderId="10" xfId="55" applyNumberFormat="1" applyFont="1" applyFill="1" applyBorder="1" applyAlignment="1">
      <alignment vertical="center"/>
      <protection/>
    </xf>
    <xf numFmtId="3" fontId="0" fillId="0" borderId="27" xfId="55" applyNumberFormat="1" applyFont="1" applyFill="1" applyBorder="1" applyAlignment="1">
      <alignment vertical="center"/>
      <protection/>
    </xf>
    <xf numFmtId="4" fontId="0" fillId="0" borderId="28" xfId="55" applyNumberFormat="1" applyFont="1" applyFill="1" applyBorder="1" applyAlignment="1">
      <alignment vertical="center"/>
      <protection/>
    </xf>
    <xf numFmtId="0" fontId="0" fillId="0" borderId="28" xfId="55" applyNumberFormat="1" applyFont="1" applyFill="1" applyBorder="1" applyAlignment="1">
      <alignment horizontal="left" vertical="center"/>
      <protection/>
    </xf>
    <xf numFmtId="0" fontId="0" fillId="0" borderId="13" xfId="55" applyNumberFormat="1" applyFont="1" applyFill="1" applyBorder="1" applyAlignment="1">
      <alignment horizontal="center" vertical="center"/>
      <protection/>
    </xf>
    <xf numFmtId="3" fontId="0" fillId="0" borderId="13" xfId="55" applyNumberFormat="1" applyFont="1" applyFill="1" applyBorder="1" applyAlignment="1">
      <alignment vertical="center"/>
      <protection/>
    </xf>
    <xf numFmtId="3" fontId="0" fillId="0" borderId="29" xfId="55" applyNumberFormat="1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30" xfId="55" applyNumberFormat="1" applyFont="1" applyFill="1" applyBorder="1" applyAlignment="1">
      <alignment vertical="center"/>
      <protection/>
    </xf>
    <xf numFmtId="4" fontId="0" fillId="0" borderId="16" xfId="55" applyNumberFormat="1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0" fillId="0" borderId="12" xfId="55" applyNumberFormat="1" applyFont="1" applyFill="1" applyBorder="1" applyAlignment="1">
      <alignment horizontal="center" vertical="center"/>
      <protection/>
    </xf>
    <xf numFmtId="177" fontId="6" fillId="0" borderId="11" xfId="0" applyNumberFormat="1" applyFont="1" applyFill="1" applyBorder="1" applyAlignment="1">
      <alignment horizontal="right" vertical="center"/>
    </xf>
    <xf numFmtId="4" fontId="0" fillId="0" borderId="11" xfId="55" applyNumberFormat="1" applyFont="1" applyFill="1" applyBorder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21" xfId="55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vertical="center"/>
    </xf>
    <xf numFmtId="49" fontId="0" fillId="0" borderId="31" xfId="55" applyNumberFormat="1" applyFont="1" applyFill="1" applyBorder="1" applyAlignment="1">
      <alignment horizontal="center" vertical="center"/>
      <protection/>
    </xf>
    <xf numFmtId="49" fontId="0" fillId="0" borderId="32" xfId="55" applyNumberFormat="1" applyFont="1" applyFill="1" applyBorder="1" applyAlignment="1">
      <alignment horizontal="center" vertical="center"/>
      <protection/>
    </xf>
    <xf numFmtId="49" fontId="0" fillId="0" borderId="33" xfId="55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第03表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showOutlineSymbols="0" view="pageBreakPreview" zoomScaleSheetLayoutView="100" zoomScalePageLayoutView="0" workbookViewId="0" topLeftCell="A1">
      <selection activeCell="A1" sqref="A1"/>
    </sheetView>
  </sheetViews>
  <sheetFormatPr defaultColWidth="10.75390625" defaultRowHeight="14.25"/>
  <cols>
    <col min="1" max="1" width="12.25390625" style="39" customWidth="1"/>
    <col min="2" max="9" width="12.125" style="39" customWidth="1"/>
    <col min="10" max="16384" width="10.75390625" style="39" customWidth="1"/>
  </cols>
  <sheetData>
    <row r="1" spans="1:8" s="6" customFormat="1" ht="21.75" customHeight="1">
      <c r="A1" s="69" t="s">
        <v>52</v>
      </c>
      <c r="B1" s="4"/>
      <c r="C1" s="4"/>
      <c r="D1" s="4"/>
      <c r="E1" s="4"/>
      <c r="F1" s="4"/>
      <c r="G1" s="4"/>
      <c r="H1" s="5"/>
    </row>
    <row r="2" spans="1:8" s="10" customFormat="1" ht="9" customHeight="1">
      <c r="A2" s="7"/>
      <c r="B2" s="8"/>
      <c r="C2" s="8"/>
      <c r="D2" s="8"/>
      <c r="E2" s="8"/>
      <c r="F2" s="8"/>
      <c r="G2" s="8"/>
      <c r="H2" s="9"/>
    </row>
    <row r="3" spans="1:33" s="10" customFormat="1" ht="15.75" customHeight="1">
      <c r="A3" s="8"/>
      <c r="B3" s="8"/>
      <c r="C3" s="8"/>
      <c r="D3" s="8"/>
      <c r="E3" s="8"/>
      <c r="F3" s="8"/>
      <c r="H3" s="1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s="10" customFormat="1" ht="20.25" customHeight="1">
      <c r="A4" s="14"/>
      <c r="B4" s="72" t="s">
        <v>54</v>
      </c>
      <c r="C4" s="73"/>
      <c r="D4" s="74"/>
      <c r="E4" s="72" t="s">
        <v>51</v>
      </c>
      <c r="F4" s="73"/>
      <c r="G4" s="74"/>
      <c r="H4" s="70" t="s">
        <v>49</v>
      </c>
      <c r="I4" s="70" t="s">
        <v>50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s="10" customFormat="1" ht="20.25" customHeight="1">
      <c r="A5" s="16"/>
      <c r="B5" s="17" t="s">
        <v>23</v>
      </c>
      <c r="C5" s="18" t="s">
        <v>0</v>
      </c>
      <c r="D5" s="19" t="s">
        <v>1</v>
      </c>
      <c r="E5" s="66" t="s">
        <v>48</v>
      </c>
      <c r="F5" s="18" t="s">
        <v>0</v>
      </c>
      <c r="G5" s="19" t="s">
        <v>1</v>
      </c>
      <c r="H5" s="20" t="s">
        <v>10</v>
      </c>
      <c r="I5" s="20" t="s">
        <v>24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10" customFormat="1" ht="18" customHeight="1">
      <c r="A6" s="17" t="s">
        <v>2</v>
      </c>
      <c r="B6" s="21">
        <f>C6+D6</f>
        <v>560517</v>
      </c>
      <c r="C6" s="1">
        <f>C7+C8</f>
        <v>267885</v>
      </c>
      <c r="D6" s="22">
        <f>D7+D8</f>
        <v>292632</v>
      </c>
      <c r="E6" s="21">
        <f>F6+G6</f>
        <v>565233</v>
      </c>
      <c r="F6" s="1">
        <f>F7+F8</f>
        <v>270049</v>
      </c>
      <c r="G6" s="22">
        <f>G7+G8</f>
        <v>295184</v>
      </c>
      <c r="H6" s="21">
        <f aca="true" t="shared" si="0" ref="H6:H32">B6-E6</f>
        <v>-4716</v>
      </c>
      <c r="I6" s="40">
        <f>H6/E6*100</f>
        <v>-0.8343461899782921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10" customFormat="1" ht="18" customHeight="1">
      <c r="A7" s="23" t="s">
        <v>3</v>
      </c>
      <c r="B7" s="24">
        <f>C7+D7</f>
        <v>418935</v>
      </c>
      <c r="C7" s="25">
        <f>C9+C10+C11+C12</f>
        <v>200915</v>
      </c>
      <c r="D7" s="26">
        <f>D9+D10+D11+D12</f>
        <v>218020</v>
      </c>
      <c r="E7" s="24">
        <f>F7+G7</f>
        <v>421732</v>
      </c>
      <c r="F7" s="25">
        <f>F9+F10+F11+F12</f>
        <v>202231</v>
      </c>
      <c r="G7" s="26">
        <f>G9+G10+G11+G12</f>
        <v>219501</v>
      </c>
      <c r="H7" s="24">
        <f t="shared" si="0"/>
        <v>-2797</v>
      </c>
      <c r="I7" s="41">
        <f aca="true" t="shared" si="1" ref="I7:I32">H7/E7*100</f>
        <v>-0.6632173987271537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10" customFormat="1" ht="18" customHeight="1">
      <c r="A8" s="27" t="s">
        <v>4</v>
      </c>
      <c r="B8" s="28">
        <f>C8+D8</f>
        <v>141582</v>
      </c>
      <c r="C8" s="29">
        <f>C13+C15+C19+C24+C29</f>
        <v>66970</v>
      </c>
      <c r="D8" s="30">
        <f>D13+D15+D19+D24+D29</f>
        <v>74612</v>
      </c>
      <c r="E8" s="28">
        <f>F8+G8</f>
        <v>143501</v>
      </c>
      <c r="F8" s="29">
        <f>F13+F15+F19+F24+F29</f>
        <v>67818</v>
      </c>
      <c r="G8" s="30">
        <f>G13+G15+G19+G24+G29</f>
        <v>75683</v>
      </c>
      <c r="H8" s="28">
        <f t="shared" si="0"/>
        <v>-1919</v>
      </c>
      <c r="I8" s="42">
        <f t="shared" si="1"/>
        <v>-1.3372729109901673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10" customFormat="1" ht="15.75" customHeight="1">
      <c r="A9" s="17" t="s">
        <v>25</v>
      </c>
      <c r="B9" s="21">
        <f>C9+D9</f>
        <v>190090</v>
      </c>
      <c r="C9" s="31">
        <v>92429</v>
      </c>
      <c r="D9" s="22">
        <v>97661</v>
      </c>
      <c r="E9" s="21">
        <f>F9+G9</f>
        <v>191601</v>
      </c>
      <c r="F9" s="31">
        <v>93157</v>
      </c>
      <c r="G9" s="22">
        <v>98444</v>
      </c>
      <c r="H9" s="21">
        <f t="shared" si="0"/>
        <v>-1511</v>
      </c>
      <c r="I9" s="40">
        <f t="shared" si="1"/>
        <v>-0.7886180134759214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10" customFormat="1" ht="15.75" customHeight="1">
      <c r="A10" s="55" t="s">
        <v>5</v>
      </c>
      <c r="B10" s="56">
        <f aca="true" t="shared" si="2" ref="B10:B32">C10+D10</f>
        <v>148262</v>
      </c>
      <c r="C10" s="57">
        <v>70286</v>
      </c>
      <c r="D10" s="58">
        <v>77976</v>
      </c>
      <c r="E10" s="56">
        <f aca="true" t="shared" si="3" ref="E10:E32">F10+G10</f>
        <v>148720</v>
      </c>
      <c r="F10" s="57">
        <v>70491</v>
      </c>
      <c r="G10" s="58">
        <v>78229</v>
      </c>
      <c r="H10" s="56">
        <f t="shared" si="0"/>
        <v>-458</v>
      </c>
      <c r="I10" s="59">
        <f t="shared" si="1"/>
        <v>-0.307961269499731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10" customFormat="1" ht="15.75" customHeight="1">
      <c r="A11" s="55" t="s">
        <v>6</v>
      </c>
      <c r="B11" s="56">
        <f t="shared" si="2"/>
        <v>47439</v>
      </c>
      <c r="C11" s="57">
        <v>22367</v>
      </c>
      <c r="D11" s="58">
        <v>25072</v>
      </c>
      <c r="E11" s="56">
        <f t="shared" si="3"/>
        <v>47980</v>
      </c>
      <c r="F11" s="57">
        <v>22614</v>
      </c>
      <c r="G11" s="58">
        <v>25366</v>
      </c>
      <c r="H11" s="56">
        <f t="shared" si="0"/>
        <v>-541</v>
      </c>
      <c r="I11" s="59">
        <f t="shared" si="1"/>
        <v>-1.1275531471446436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10" customFormat="1" ht="15.75" customHeight="1">
      <c r="A12" s="55" t="s">
        <v>7</v>
      </c>
      <c r="B12" s="56">
        <f t="shared" si="2"/>
        <v>33144</v>
      </c>
      <c r="C12" s="57">
        <v>15833</v>
      </c>
      <c r="D12" s="58">
        <v>17311</v>
      </c>
      <c r="E12" s="56">
        <f t="shared" si="3"/>
        <v>33431</v>
      </c>
      <c r="F12" s="57">
        <v>15969</v>
      </c>
      <c r="G12" s="58">
        <v>17462</v>
      </c>
      <c r="H12" s="56">
        <f t="shared" si="0"/>
        <v>-287</v>
      </c>
      <c r="I12" s="60">
        <f t="shared" si="1"/>
        <v>-0.858484640004786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0" customFormat="1" ht="15.75" customHeight="1">
      <c r="A13" s="49" t="s">
        <v>8</v>
      </c>
      <c r="B13" s="50">
        <f t="shared" si="2"/>
        <v>11108</v>
      </c>
      <c r="C13" s="51">
        <f>C14</f>
        <v>5284</v>
      </c>
      <c r="D13" s="52">
        <f>D14</f>
        <v>5824</v>
      </c>
      <c r="E13" s="50">
        <f t="shared" si="3"/>
        <v>11263</v>
      </c>
      <c r="F13" s="51">
        <f>F14</f>
        <v>5329</v>
      </c>
      <c r="G13" s="52">
        <f>G14</f>
        <v>5934</v>
      </c>
      <c r="H13" s="50">
        <f t="shared" si="0"/>
        <v>-155</v>
      </c>
      <c r="I13" s="53">
        <f t="shared" si="1"/>
        <v>-1.3761875166474296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0" customFormat="1" ht="15.75" customHeight="1">
      <c r="A14" s="55" t="s">
        <v>43</v>
      </c>
      <c r="B14" s="56">
        <f t="shared" si="2"/>
        <v>11108</v>
      </c>
      <c r="C14" s="57">
        <v>5284</v>
      </c>
      <c r="D14" s="58">
        <v>5824</v>
      </c>
      <c r="E14" s="56">
        <f t="shared" si="3"/>
        <v>11263</v>
      </c>
      <c r="F14" s="57">
        <v>5329</v>
      </c>
      <c r="G14" s="58">
        <v>5934</v>
      </c>
      <c r="H14" s="56">
        <f t="shared" si="0"/>
        <v>-155</v>
      </c>
      <c r="I14" s="59">
        <f t="shared" si="1"/>
        <v>-1.3761875166474296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0" customFormat="1" ht="15.75" customHeight="1">
      <c r="A15" s="49" t="s">
        <v>44</v>
      </c>
      <c r="B15" s="50">
        <f t="shared" si="2"/>
        <v>25997</v>
      </c>
      <c r="C15" s="51">
        <f>SUM(C16:C18)</f>
        <v>12311</v>
      </c>
      <c r="D15" s="51">
        <f>SUM(D16:D18)</f>
        <v>13686</v>
      </c>
      <c r="E15" s="50">
        <f t="shared" si="3"/>
        <v>26456</v>
      </c>
      <c r="F15" s="51">
        <f>SUM(F16:F18)</f>
        <v>12535</v>
      </c>
      <c r="G15" s="51">
        <f>SUM(G16:G18)</f>
        <v>13921</v>
      </c>
      <c r="H15" s="50">
        <f t="shared" si="0"/>
        <v>-459</v>
      </c>
      <c r="I15" s="53">
        <f t="shared" si="1"/>
        <v>-1.734956153613547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10" customFormat="1" ht="15.75" customHeight="1">
      <c r="A16" s="55" t="s">
        <v>45</v>
      </c>
      <c r="B16" s="56">
        <f t="shared" si="2"/>
        <v>3055</v>
      </c>
      <c r="C16" s="57">
        <v>1441</v>
      </c>
      <c r="D16" s="58">
        <v>1614</v>
      </c>
      <c r="E16" s="56">
        <f t="shared" si="3"/>
        <v>3130</v>
      </c>
      <c r="F16" s="57">
        <v>1475</v>
      </c>
      <c r="G16" s="58">
        <v>1655</v>
      </c>
      <c r="H16" s="56">
        <f t="shared" si="0"/>
        <v>-75</v>
      </c>
      <c r="I16" s="59">
        <f t="shared" si="1"/>
        <v>-2.3961661341853033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9" s="10" customFormat="1" ht="15.75" customHeight="1">
      <c r="A17" s="55" t="s">
        <v>46</v>
      </c>
      <c r="B17" s="56">
        <f t="shared" si="2"/>
        <v>6689</v>
      </c>
      <c r="C17" s="57">
        <v>3098</v>
      </c>
      <c r="D17" s="58">
        <v>3591</v>
      </c>
      <c r="E17" s="56">
        <f t="shared" si="3"/>
        <v>6905</v>
      </c>
      <c r="F17" s="57">
        <v>3221</v>
      </c>
      <c r="G17" s="58">
        <v>3684</v>
      </c>
      <c r="H17" s="56">
        <f t="shared" si="0"/>
        <v>-216</v>
      </c>
      <c r="I17" s="59">
        <f t="shared" si="1"/>
        <v>-3.128167994207096</v>
      </c>
    </row>
    <row r="18" spans="1:9" s="10" customFormat="1" ht="15.75" customHeight="1">
      <c r="A18" s="55" t="s">
        <v>16</v>
      </c>
      <c r="B18" s="56">
        <f t="shared" si="2"/>
        <v>16253</v>
      </c>
      <c r="C18" s="57">
        <v>7772</v>
      </c>
      <c r="D18" s="58">
        <v>8481</v>
      </c>
      <c r="E18" s="56">
        <f t="shared" si="3"/>
        <v>16421</v>
      </c>
      <c r="F18" s="57">
        <v>7839</v>
      </c>
      <c r="G18" s="58">
        <v>8582</v>
      </c>
      <c r="H18" s="56">
        <f t="shared" si="0"/>
        <v>-168</v>
      </c>
      <c r="I18" s="60">
        <f t="shared" si="1"/>
        <v>-1.023080202180135</v>
      </c>
    </row>
    <row r="19" spans="1:9" s="10" customFormat="1" ht="15.75" customHeight="1">
      <c r="A19" s="49" t="s">
        <v>9</v>
      </c>
      <c r="B19" s="50">
        <f t="shared" si="2"/>
        <v>53606</v>
      </c>
      <c r="C19" s="51">
        <f>SUM(C20:C23)</f>
        <v>25406</v>
      </c>
      <c r="D19" s="52">
        <f>SUM(D20:D23)</f>
        <v>28200</v>
      </c>
      <c r="E19" s="50">
        <f t="shared" si="3"/>
        <v>54161</v>
      </c>
      <c r="F19" s="51">
        <f>SUM(F20:F23)</f>
        <v>25700</v>
      </c>
      <c r="G19" s="52">
        <f>SUM(G20:G23)</f>
        <v>28461</v>
      </c>
      <c r="H19" s="50">
        <f t="shared" si="0"/>
        <v>-555</v>
      </c>
      <c r="I19" s="53">
        <f t="shared" si="1"/>
        <v>-1.024722586362881</v>
      </c>
    </row>
    <row r="20" spans="1:9" s="10" customFormat="1" ht="15.75" customHeight="1">
      <c r="A20" s="55" t="s">
        <v>26</v>
      </c>
      <c r="B20" s="56">
        <f t="shared" si="2"/>
        <v>6205</v>
      </c>
      <c r="C20" s="57">
        <v>2924</v>
      </c>
      <c r="D20" s="58">
        <v>3281</v>
      </c>
      <c r="E20" s="56">
        <f t="shared" si="3"/>
        <v>6311</v>
      </c>
      <c r="F20" s="57">
        <v>2991</v>
      </c>
      <c r="G20" s="58">
        <v>3320</v>
      </c>
      <c r="H20" s="56">
        <f t="shared" si="0"/>
        <v>-106</v>
      </c>
      <c r="I20" s="59">
        <f t="shared" si="1"/>
        <v>-1.6796070353351293</v>
      </c>
    </row>
    <row r="21" spans="1:9" s="10" customFormat="1" ht="15.75" customHeight="1">
      <c r="A21" s="55" t="s">
        <v>11</v>
      </c>
      <c r="B21" s="56">
        <f t="shared" si="2"/>
        <v>16238</v>
      </c>
      <c r="C21" s="57">
        <v>7738</v>
      </c>
      <c r="D21" s="58">
        <v>8500</v>
      </c>
      <c r="E21" s="56">
        <f t="shared" si="3"/>
        <v>16298</v>
      </c>
      <c r="F21" s="57">
        <v>7780</v>
      </c>
      <c r="G21" s="58">
        <v>8518</v>
      </c>
      <c r="H21" s="56">
        <f t="shared" si="0"/>
        <v>-60</v>
      </c>
      <c r="I21" s="59">
        <f t="shared" si="1"/>
        <v>-0.3681433304699963</v>
      </c>
    </row>
    <row r="22" spans="1:9" s="10" customFormat="1" ht="15.75" customHeight="1">
      <c r="A22" s="55" t="s">
        <v>12</v>
      </c>
      <c r="B22" s="56">
        <f t="shared" si="2"/>
        <v>16757</v>
      </c>
      <c r="C22" s="57">
        <v>7860</v>
      </c>
      <c r="D22" s="58">
        <v>8897</v>
      </c>
      <c r="E22" s="56">
        <f t="shared" si="3"/>
        <v>17010</v>
      </c>
      <c r="F22" s="57">
        <v>8004</v>
      </c>
      <c r="G22" s="58">
        <v>9006</v>
      </c>
      <c r="H22" s="56">
        <f t="shared" si="0"/>
        <v>-253</v>
      </c>
      <c r="I22" s="59">
        <f t="shared" si="1"/>
        <v>-1.487360376249265</v>
      </c>
    </row>
    <row r="23" spans="1:9" s="10" customFormat="1" ht="15.75" customHeight="1">
      <c r="A23" s="55" t="s">
        <v>13</v>
      </c>
      <c r="B23" s="56">
        <f t="shared" si="2"/>
        <v>14406</v>
      </c>
      <c r="C23" s="57">
        <v>6884</v>
      </c>
      <c r="D23" s="58">
        <v>7522</v>
      </c>
      <c r="E23" s="56">
        <f t="shared" si="3"/>
        <v>14542</v>
      </c>
      <c r="F23" s="57">
        <v>6925</v>
      </c>
      <c r="G23" s="58">
        <v>7617</v>
      </c>
      <c r="H23" s="56">
        <f t="shared" si="0"/>
        <v>-136</v>
      </c>
      <c r="I23" s="59">
        <f t="shared" si="1"/>
        <v>-0.9352221152523723</v>
      </c>
    </row>
    <row r="24" spans="1:9" s="10" customFormat="1" ht="15.75" customHeight="1">
      <c r="A24" s="54" t="s">
        <v>27</v>
      </c>
      <c r="B24" s="50">
        <f t="shared" si="2"/>
        <v>40771</v>
      </c>
      <c r="C24" s="51">
        <f>SUM(C25:C28)</f>
        <v>19270</v>
      </c>
      <c r="D24" s="51">
        <f>SUM(D25:D28)</f>
        <v>21501</v>
      </c>
      <c r="E24" s="50">
        <f t="shared" si="3"/>
        <v>41171</v>
      </c>
      <c r="F24" s="51">
        <f>SUM(F25:F28)</f>
        <v>19417</v>
      </c>
      <c r="G24" s="51">
        <f>SUM(G25:G28)</f>
        <v>21754</v>
      </c>
      <c r="H24" s="50">
        <f t="shared" si="0"/>
        <v>-400</v>
      </c>
      <c r="I24" s="53">
        <f t="shared" si="1"/>
        <v>-0.9715576498020452</v>
      </c>
    </row>
    <row r="25" spans="1:9" s="10" customFormat="1" ht="15.75" customHeight="1">
      <c r="A25" s="55" t="s">
        <v>28</v>
      </c>
      <c r="B25" s="56">
        <f t="shared" si="2"/>
        <v>3573</v>
      </c>
      <c r="C25" s="57">
        <v>1647</v>
      </c>
      <c r="D25" s="58">
        <v>1926</v>
      </c>
      <c r="E25" s="56">
        <f t="shared" si="3"/>
        <v>3499</v>
      </c>
      <c r="F25" s="57">
        <v>1614</v>
      </c>
      <c r="G25" s="58">
        <v>1885</v>
      </c>
      <c r="H25" s="56">
        <f t="shared" si="0"/>
        <v>74</v>
      </c>
      <c r="I25" s="59">
        <f>H25/E25*100</f>
        <v>2.1148899685624465</v>
      </c>
    </row>
    <row r="26" spans="1:9" s="10" customFormat="1" ht="15.75" customHeight="1">
      <c r="A26" s="55" t="s">
        <v>29</v>
      </c>
      <c r="B26" s="56">
        <f t="shared" si="2"/>
        <v>15846</v>
      </c>
      <c r="C26" s="57">
        <v>7556</v>
      </c>
      <c r="D26" s="58">
        <v>8290</v>
      </c>
      <c r="E26" s="56">
        <f t="shared" si="3"/>
        <v>16024</v>
      </c>
      <c r="F26" s="57">
        <v>7617</v>
      </c>
      <c r="G26" s="58">
        <v>8407</v>
      </c>
      <c r="H26" s="56">
        <f t="shared" si="0"/>
        <v>-178</v>
      </c>
      <c r="I26" s="59">
        <f t="shared" si="1"/>
        <v>-1.1108337493759362</v>
      </c>
    </row>
    <row r="27" spans="1:9" s="10" customFormat="1" ht="15.75" customHeight="1">
      <c r="A27" s="55" t="s">
        <v>14</v>
      </c>
      <c r="B27" s="56">
        <f t="shared" si="2"/>
        <v>10615</v>
      </c>
      <c r="C27" s="57">
        <v>5020</v>
      </c>
      <c r="D27" s="58">
        <v>5595</v>
      </c>
      <c r="E27" s="56">
        <f t="shared" si="3"/>
        <v>10767</v>
      </c>
      <c r="F27" s="57">
        <v>5082</v>
      </c>
      <c r="G27" s="58">
        <v>5685</v>
      </c>
      <c r="H27" s="56">
        <f t="shared" si="0"/>
        <v>-152</v>
      </c>
      <c r="I27" s="59">
        <f t="shared" si="1"/>
        <v>-1.4117209993498654</v>
      </c>
    </row>
    <row r="28" spans="1:9" s="10" customFormat="1" ht="15.75" customHeight="1">
      <c r="A28" s="55" t="s">
        <v>15</v>
      </c>
      <c r="B28" s="56">
        <f t="shared" si="2"/>
        <v>10737</v>
      </c>
      <c r="C28" s="57">
        <v>5047</v>
      </c>
      <c r="D28" s="58">
        <v>5690</v>
      </c>
      <c r="E28" s="56">
        <f t="shared" si="3"/>
        <v>10881</v>
      </c>
      <c r="F28" s="57">
        <v>5104</v>
      </c>
      <c r="G28" s="58">
        <v>5777</v>
      </c>
      <c r="H28" s="56">
        <f t="shared" si="0"/>
        <v>-144</v>
      </c>
      <c r="I28" s="59">
        <f t="shared" si="1"/>
        <v>-1.3234077750206783</v>
      </c>
    </row>
    <row r="29" spans="1:9" s="10" customFormat="1" ht="15.75" customHeight="1">
      <c r="A29" s="49" t="s">
        <v>30</v>
      </c>
      <c r="B29" s="50">
        <f t="shared" si="2"/>
        <v>10100</v>
      </c>
      <c r="C29" s="51">
        <f>SUM(C30:C32)</f>
        <v>4699</v>
      </c>
      <c r="D29" s="52">
        <f>SUM(D30:D32)</f>
        <v>5401</v>
      </c>
      <c r="E29" s="50">
        <f t="shared" si="3"/>
        <v>10450</v>
      </c>
      <c r="F29" s="51">
        <f>SUM(F30:F32)</f>
        <v>4837</v>
      </c>
      <c r="G29" s="52">
        <f>SUM(G30:G32)</f>
        <v>5613</v>
      </c>
      <c r="H29" s="50">
        <f t="shared" si="0"/>
        <v>-350</v>
      </c>
      <c r="I29" s="53">
        <f t="shared" si="1"/>
        <v>-3.349282296650718</v>
      </c>
    </row>
    <row r="30" spans="1:9" s="10" customFormat="1" ht="15.75" customHeight="1">
      <c r="A30" s="55" t="s">
        <v>31</v>
      </c>
      <c r="B30" s="56">
        <f t="shared" si="2"/>
        <v>4316</v>
      </c>
      <c r="C30" s="57">
        <v>2029</v>
      </c>
      <c r="D30" s="58">
        <v>2287</v>
      </c>
      <c r="E30" s="56">
        <f t="shared" si="3"/>
        <v>4458</v>
      </c>
      <c r="F30" s="57">
        <v>2084</v>
      </c>
      <c r="G30" s="58">
        <v>2374</v>
      </c>
      <c r="H30" s="56">
        <f t="shared" si="0"/>
        <v>-142</v>
      </c>
      <c r="I30" s="43">
        <f t="shared" si="1"/>
        <v>-3.1852848811126067</v>
      </c>
    </row>
    <row r="31" spans="1:9" s="10" customFormat="1" ht="15.75" customHeight="1">
      <c r="A31" s="55" t="s">
        <v>32</v>
      </c>
      <c r="B31" s="56">
        <f t="shared" si="2"/>
        <v>2994</v>
      </c>
      <c r="C31" s="57">
        <v>1378</v>
      </c>
      <c r="D31" s="58">
        <v>1616</v>
      </c>
      <c r="E31" s="56">
        <f t="shared" si="3"/>
        <v>3101</v>
      </c>
      <c r="F31" s="57">
        <v>1416</v>
      </c>
      <c r="G31" s="58">
        <v>1685</v>
      </c>
      <c r="H31" s="56">
        <f t="shared" si="0"/>
        <v>-107</v>
      </c>
      <c r="I31" s="43">
        <f t="shared" si="1"/>
        <v>-3.45049983876169</v>
      </c>
    </row>
    <row r="32" spans="1:9" s="10" customFormat="1" ht="15.75" customHeight="1">
      <c r="A32" s="55" t="s">
        <v>33</v>
      </c>
      <c r="B32" s="56">
        <f t="shared" si="2"/>
        <v>2790</v>
      </c>
      <c r="C32" s="57">
        <v>1292</v>
      </c>
      <c r="D32" s="58">
        <v>1498</v>
      </c>
      <c r="E32" s="56">
        <f t="shared" si="3"/>
        <v>2891</v>
      </c>
      <c r="F32" s="57">
        <v>1337</v>
      </c>
      <c r="G32" s="58">
        <v>1554</v>
      </c>
      <c r="H32" s="56">
        <f t="shared" si="0"/>
        <v>-101</v>
      </c>
      <c r="I32" s="44">
        <f t="shared" si="1"/>
        <v>-3.4936008301625736</v>
      </c>
    </row>
    <row r="33" spans="1:33" s="10" customFormat="1" ht="36" customHeight="1">
      <c r="A33" s="32"/>
      <c r="B33" s="32"/>
      <c r="C33" s="32"/>
      <c r="D33" s="32"/>
      <c r="E33" s="32"/>
      <c r="F33" s="32"/>
      <c r="G33" s="33"/>
      <c r="H33" s="3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10" customFormat="1" ht="21.75" customHeight="1">
      <c r="A34" s="71" t="s">
        <v>53</v>
      </c>
      <c r="C34" s="2"/>
      <c r="D34" s="2"/>
      <c r="E34" s="2"/>
      <c r="F34" s="2"/>
      <c r="G34" s="2"/>
      <c r="H34" s="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2:33" s="10" customFormat="1" ht="14.25">
      <c r="B35" s="2"/>
      <c r="C35" s="2"/>
      <c r="D35" s="2"/>
      <c r="E35" s="2"/>
      <c r="F35" s="2"/>
      <c r="G35" s="2"/>
      <c r="H35" s="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2:33" s="10" customFormat="1" ht="19.5" customHeight="1">
      <c r="B36" s="75" t="s">
        <v>17</v>
      </c>
      <c r="C36" s="75"/>
      <c r="D36" s="75"/>
      <c r="E36" s="35"/>
      <c r="F36" s="75" t="s">
        <v>18</v>
      </c>
      <c r="G36" s="75"/>
      <c r="H36" s="7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2:33" s="10" customFormat="1" ht="19.5" customHeight="1">
      <c r="B37" s="3" t="s">
        <v>19</v>
      </c>
      <c r="C37" s="3" t="s">
        <v>20</v>
      </c>
      <c r="D37" s="3" t="s">
        <v>21</v>
      </c>
      <c r="E37" s="35"/>
      <c r="F37" s="3" t="s">
        <v>19</v>
      </c>
      <c r="G37" s="3" t="s">
        <v>20</v>
      </c>
      <c r="H37" s="3" t="s">
        <v>22</v>
      </c>
      <c r="I37" s="15"/>
      <c r="J37" s="61"/>
      <c r="K37" s="61"/>
      <c r="L37" s="61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19.5" customHeight="1">
      <c r="A38" s="10"/>
      <c r="B38" s="36">
        <v>1</v>
      </c>
      <c r="C38" s="45" t="s">
        <v>47</v>
      </c>
      <c r="D38" s="67">
        <v>74</v>
      </c>
      <c r="E38" s="37"/>
      <c r="F38" s="36">
        <v>1</v>
      </c>
      <c r="G38" s="45" t="s">
        <v>47</v>
      </c>
      <c r="H38" s="68">
        <v>2.1148899685624465</v>
      </c>
      <c r="I38" s="38"/>
      <c r="J38" s="62"/>
      <c r="K38" s="63"/>
      <c r="L38" s="62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2:33" ht="19.5" customHeight="1">
      <c r="B39" s="36">
        <v>2</v>
      </c>
      <c r="C39" s="45" t="s">
        <v>11</v>
      </c>
      <c r="D39" s="67">
        <v>-60</v>
      </c>
      <c r="E39" s="37"/>
      <c r="F39" s="36">
        <v>2</v>
      </c>
      <c r="G39" s="48" t="s">
        <v>5</v>
      </c>
      <c r="H39" s="68">
        <v>-0.307961269499731</v>
      </c>
      <c r="I39" s="38"/>
      <c r="J39" s="62"/>
      <c r="K39" s="63"/>
      <c r="L39" s="62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2:12" ht="19.5" customHeight="1">
      <c r="B40" s="36">
        <v>3</v>
      </c>
      <c r="C40" s="48" t="s">
        <v>38</v>
      </c>
      <c r="D40" s="67">
        <v>-75</v>
      </c>
      <c r="E40" s="37"/>
      <c r="F40" s="36">
        <v>3</v>
      </c>
      <c r="G40" s="45" t="s">
        <v>11</v>
      </c>
      <c r="H40" s="68">
        <v>-0.3681433304699963</v>
      </c>
      <c r="J40" s="64"/>
      <c r="K40" s="63"/>
      <c r="L40" s="64"/>
    </row>
    <row r="41" spans="2:12" ht="19.5" customHeight="1">
      <c r="B41" s="36">
        <v>4</v>
      </c>
      <c r="C41" s="45" t="s">
        <v>34</v>
      </c>
      <c r="D41" s="67">
        <v>-101</v>
      </c>
      <c r="E41" s="37"/>
      <c r="F41" s="36">
        <v>4</v>
      </c>
      <c r="G41" s="45" t="s">
        <v>42</v>
      </c>
      <c r="H41" s="68">
        <v>-0.7886180134759214</v>
      </c>
      <c r="J41" s="64"/>
      <c r="K41" s="63"/>
      <c r="L41" s="64"/>
    </row>
    <row r="42" spans="2:12" ht="19.5" customHeight="1">
      <c r="B42" s="36">
        <v>5</v>
      </c>
      <c r="C42" s="47" t="s">
        <v>37</v>
      </c>
      <c r="D42" s="67">
        <v>-106</v>
      </c>
      <c r="E42" s="37"/>
      <c r="F42" s="36">
        <v>5</v>
      </c>
      <c r="G42" s="45" t="s">
        <v>7</v>
      </c>
      <c r="H42" s="68">
        <v>-0.858484640004786</v>
      </c>
      <c r="J42" s="64"/>
      <c r="K42" s="63"/>
      <c r="L42" s="64"/>
    </row>
    <row r="43" spans="2:12" ht="19.5" customHeight="1">
      <c r="B43" s="36">
        <v>6</v>
      </c>
      <c r="C43" s="45" t="s">
        <v>35</v>
      </c>
      <c r="D43" s="67">
        <v>-107</v>
      </c>
      <c r="E43" s="37"/>
      <c r="F43" s="36">
        <v>6</v>
      </c>
      <c r="G43" s="47" t="s">
        <v>13</v>
      </c>
      <c r="H43" s="68">
        <v>-0.9352221152523723</v>
      </c>
      <c r="J43" s="64"/>
      <c r="K43" s="63"/>
      <c r="L43" s="64"/>
    </row>
    <row r="44" spans="2:12" ht="19.5" customHeight="1">
      <c r="B44" s="36">
        <v>7</v>
      </c>
      <c r="C44" s="45" t="s">
        <v>13</v>
      </c>
      <c r="D44" s="67">
        <v>-136</v>
      </c>
      <c r="E44" s="37"/>
      <c r="F44" s="36">
        <v>7</v>
      </c>
      <c r="G44" s="45" t="s">
        <v>55</v>
      </c>
      <c r="H44" s="68">
        <v>-1.023080202180135</v>
      </c>
      <c r="J44" s="64"/>
      <c r="K44" s="63"/>
      <c r="L44" s="64"/>
    </row>
    <row r="45" spans="2:12" ht="19.5" customHeight="1">
      <c r="B45" s="36">
        <v>8</v>
      </c>
      <c r="C45" s="47" t="s">
        <v>40</v>
      </c>
      <c r="D45" s="67">
        <v>-142</v>
      </c>
      <c r="E45" s="37"/>
      <c r="F45" s="36">
        <v>8</v>
      </c>
      <c r="G45" s="47" t="s">
        <v>41</v>
      </c>
      <c r="H45" s="68">
        <v>-1.1108337493759362</v>
      </c>
      <c r="J45" s="64"/>
      <c r="K45" s="63"/>
      <c r="L45" s="64"/>
    </row>
    <row r="46" spans="2:12" ht="19.5" customHeight="1">
      <c r="B46" s="36">
        <v>9</v>
      </c>
      <c r="C46" s="47" t="s">
        <v>15</v>
      </c>
      <c r="D46" s="67">
        <v>-144</v>
      </c>
      <c r="E46" s="37"/>
      <c r="F46" s="36">
        <v>9</v>
      </c>
      <c r="G46" s="47" t="s">
        <v>6</v>
      </c>
      <c r="H46" s="68">
        <v>-1.1275531471446436</v>
      </c>
      <c r="J46" s="64"/>
      <c r="K46" s="63"/>
      <c r="L46" s="64"/>
    </row>
    <row r="47" spans="2:12" ht="19.5" customHeight="1">
      <c r="B47" s="36">
        <v>10</v>
      </c>
      <c r="C47" s="45" t="s">
        <v>14</v>
      </c>
      <c r="D47" s="67">
        <v>-152</v>
      </c>
      <c r="E47" s="37"/>
      <c r="F47" s="36">
        <v>10</v>
      </c>
      <c r="G47" s="47" t="s">
        <v>15</v>
      </c>
      <c r="H47" s="68">
        <v>-1.3234077750206783</v>
      </c>
      <c r="J47" s="64"/>
      <c r="K47" s="63"/>
      <c r="L47" s="64"/>
    </row>
    <row r="48" spans="2:12" ht="19.5" customHeight="1">
      <c r="B48" s="36">
        <v>11</v>
      </c>
      <c r="C48" s="45" t="s">
        <v>36</v>
      </c>
      <c r="D48" s="67">
        <v>-155</v>
      </c>
      <c r="E48" s="37"/>
      <c r="F48" s="36">
        <v>11</v>
      </c>
      <c r="G48" s="45" t="s">
        <v>36</v>
      </c>
      <c r="H48" s="68">
        <v>-1.3761875166474296</v>
      </c>
      <c r="J48" s="64"/>
      <c r="K48" s="63"/>
      <c r="L48" s="64"/>
    </row>
    <row r="49" spans="2:12" ht="19.5" customHeight="1">
      <c r="B49" s="36">
        <v>12</v>
      </c>
      <c r="C49" s="45" t="s">
        <v>55</v>
      </c>
      <c r="D49" s="67">
        <v>-168</v>
      </c>
      <c r="E49" s="37"/>
      <c r="F49" s="36">
        <v>12</v>
      </c>
      <c r="G49" s="45" t="s">
        <v>14</v>
      </c>
      <c r="H49" s="68">
        <v>-1.4117209993498654</v>
      </c>
      <c r="J49" s="64"/>
      <c r="K49" s="63"/>
      <c r="L49" s="64"/>
    </row>
    <row r="50" spans="2:12" ht="19.5" customHeight="1">
      <c r="B50" s="36">
        <v>13</v>
      </c>
      <c r="C50" s="45" t="s">
        <v>41</v>
      </c>
      <c r="D50" s="67">
        <v>-178</v>
      </c>
      <c r="E50" s="37"/>
      <c r="F50" s="36">
        <v>13</v>
      </c>
      <c r="G50" s="45" t="s">
        <v>12</v>
      </c>
      <c r="H50" s="68">
        <v>-1.487360376249265</v>
      </c>
      <c r="J50" s="64"/>
      <c r="K50" s="63"/>
      <c r="L50" s="64"/>
    </row>
    <row r="51" spans="2:12" ht="19.5" customHeight="1">
      <c r="B51" s="36">
        <v>14</v>
      </c>
      <c r="C51" s="47" t="s">
        <v>39</v>
      </c>
      <c r="D51" s="67">
        <v>-216</v>
      </c>
      <c r="E51" s="37"/>
      <c r="F51" s="36">
        <v>14</v>
      </c>
      <c r="G51" s="45" t="s">
        <v>37</v>
      </c>
      <c r="H51" s="68">
        <v>-1.6796070353351293</v>
      </c>
      <c r="J51" s="64"/>
      <c r="K51" s="63"/>
      <c r="L51" s="64"/>
    </row>
    <row r="52" spans="2:12" ht="19.5" customHeight="1">
      <c r="B52" s="36">
        <v>15</v>
      </c>
      <c r="C52" s="46" t="s">
        <v>12</v>
      </c>
      <c r="D52" s="67">
        <v>-253</v>
      </c>
      <c r="E52" s="37"/>
      <c r="F52" s="36">
        <v>15</v>
      </c>
      <c r="G52" s="45" t="s">
        <v>38</v>
      </c>
      <c r="H52" s="68">
        <v>-2.3961661341853033</v>
      </c>
      <c r="J52" s="64"/>
      <c r="K52" s="63"/>
      <c r="L52" s="64"/>
    </row>
    <row r="53" spans="2:12" ht="19.5" customHeight="1">
      <c r="B53" s="36">
        <v>16</v>
      </c>
      <c r="C53" s="45" t="s">
        <v>7</v>
      </c>
      <c r="D53" s="67">
        <v>-287</v>
      </c>
      <c r="E53" s="37"/>
      <c r="F53" s="36">
        <v>16</v>
      </c>
      <c r="G53" s="45" t="s">
        <v>39</v>
      </c>
      <c r="H53" s="68">
        <v>-3.128167994207096</v>
      </c>
      <c r="J53" s="64"/>
      <c r="K53" s="63"/>
      <c r="L53" s="64"/>
    </row>
    <row r="54" spans="2:12" ht="19.5" customHeight="1">
      <c r="B54" s="36">
        <v>17</v>
      </c>
      <c r="C54" s="45" t="s">
        <v>5</v>
      </c>
      <c r="D54" s="67">
        <v>-458</v>
      </c>
      <c r="E54" s="37"/>
      <c r="F54" s="36">
        <v>17</v>
      </c>
      <c r="G54" s="45" t="s">
        <v>40</v>
      </c>
      <c r="H54" s="68">
        <v>-3.1852848811126067</v>
      </c>
      <c r="J54" s="64"/>
      <c r="K54" s="63"/>
      <c r="L54" s="64"/>
    </row>
    <row r="55" spans="2:12" ht="19.5" customHeight="1">
      <c r="B55" s="36">
        <v>18</v>
      </c>
      <c r="C55" s="45" t="s">
        <v>6</v>
      </c>
      <c r="D55" s="67">
        <v>-541</v>
      </c>
      <c r="E55" s="37"/>
      <c r="F55" s="36">
        <v>18</v>
      </c>
      <c r="G55" s="45" t="s">
        <v>35</v>
      </c>
      <c r="H55" s="68">
        <v>-3.45049983876169</v>
      </c>
      <c r="J55" s="64"/>
      <c r="K55" s="63"/>
      <c r="L55" s="64"/>
    </row>
    <row r="56" spans="2:12" ht="19.5" customHeight="1">
      <c r="B56" s="36">
        <v>19</v>
      </c>
      <c r="C56" s="47" t="s">
        <v>42</v>
      </c>
      <c r="D56" s="67">
        <v>-1511</v>
      </c>
      <c r="E56" s="37"/>
      <c r="F56" s="36">
        <v>19</v>
      </c>
      <c r="G56" s="47" t="s">
        <v>34</v>
      </c>
      <c r="H56" s="68">
        <v>-3.4936008301625736</v>
      </c>
      <c r="J56" s="64"/>
      <c r="K56" s="65"/>
      <c r="L56" s="64"/>
    </row>
    <row r="57" spans="10:12" ht="14.25">
      <c r="J57" s="64"/>
      <c r="K57" s="64"/>
      <c r="L57" s="64"/>
    </row>
  </sheetData>
  <sheetProtection/>
  <mergeCells count="4">
    <mergeCell ref="B4:D4"/>
    <mergeCell ref="E4:G4"/>
    <mergeCell ref="B36:D36"/>
    <mergeCell ref="F36:H36"/>
  </mergeCells>
  <printOptions horizontalCentered="1"/>
  <pageMargins left="0.8267716535433072" right="0.3937007874015748" top="0.5118110236220472" bottom="0.5118110236220472" header="0.5118110236220472" footer="0.35433070866141736"/>
  <pageSetup firstPageNumber="8" useFirstPageNumber="1" horizontalDpi="600" verticalDpi="600" orientation="portrait" paperSize="9" scale="76" r:id="rId1"/>
  <headerFooter alignWithMargins="0">
    <oddFooter>&amp;C&amp;"ＭＳ 明朝,標準"‐46‐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2018-11-15T09:54:27Z</cp:lastPrinted>
  <dcterms:created xsi:type="dcterms:W3CDTF">2001-11-22T02:29:25Z</dcterms:created>
  <dcterms:modified xsi:type="dcterms:W3CDTF">2018-11-27T01:53:03Z</dcterms:modified>
  <cp:category/>
  <cp:version/>
  <cp:contentType/>
  <cp:contentStatus/>
</cp:coreProperties>
</file>