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5CF638-F56A-480D-9CDD-AF248FA36D2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<sst xmlns="http://schemas.openxmlformats.org/spreadsheetml/2006/main" count="3097" uniqueCount="1052">
  <si>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</si>
  <si>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</si>
  <si>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</si>
  <si>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</si>
  <si>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</si>
  <si>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</si>
  <si>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</si>
  <si>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</si>
  <si>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</si>
  <si>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</si>
  <si>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</si>
  <si>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</si>
  <si>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</si>
  <si>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</si>
  <si>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</si>
  <si>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</si>
  <si>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</si>
  <si>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</si>
  <si>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</si>
  <si>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</si>
  <si>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</si>
  <si>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</si>
  <si>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</si>
  <si>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</si>
  <si>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</si>
  <si>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</si>
  <si>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</si>
  <si>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</si>
  <si>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</si>
  <si>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</si>
  <si>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</si>
  <si>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</si>
  <si>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</si>
  <si>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</si>
  <si>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</si>
  <si>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</si>
  <si>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</si>
  <si>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</si>
  <si>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</si>
  <si>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</si>
  <si>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</si>
  <si>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</si>
  <si>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</si>
  <si>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</si>
  <si>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</si>
  <si>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</si>
  <si>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</si>
  <si>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</si>
  <si>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</si>
  <si>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</si>
  <si>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</si>
  <si>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</si>
  <si>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</si>
  <si>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</si>
  <si>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</si>
  <si>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</si>
  <si>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</si>
  <si>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</si>
  <si>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</si>
  <si>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</si>
  <si>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</si>
  <si>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</si>
  <si>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</si>
  <si>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</si>
  <si>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</si>
  <si>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</si>
  <si>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</si>
  <si>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</si>
  <si>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</si>
  <si>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</si>
  <si>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</si>
  <si>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</si>
  <si>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</si>
  <si>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</si>
  <si>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</si>
  <si>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</si>
  <si>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</si>
  <si>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</si>
  <si>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</si>
  <si>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</si>
  <si>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</si>
  <si>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</si>
  <si>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</si>
  <si>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</si>
  <si>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</si>
  <si>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</si>
  <si>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</si>
  <si>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</si>
  <si>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</si>
  <si>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</si>
  <si>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</si>
  <si>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</si>
  <si>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</si>
  <si>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</si>
  <si>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</si>
  <si>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</si>
  <si>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</si>
  <si>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</si>
  <si>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</si>
  <si>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</si>
  <si>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</si>
  <si>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</si>
  <si>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</si>
  <si>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</si>
  <si>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</si>
  <si>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</si>
  <si>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</si>
  <si>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</si>
  <si>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</si>
  <si>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</si>
  <si>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</si>
  <si>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</si>
  <si>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</si>
  <si>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</si>
  <si>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</si>
  <si>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</si>
  <si>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</si>
  <si>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</si>
  <si>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</si>
  <si>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</si>
  <si>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</si>
  <si>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</si>
  <si>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</si>
  <si>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</si>
  <si>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</si>
  <si>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</si>
  <si>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</si>
  <si>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</si>
  <si>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</si>
  <si>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</si>
  <si>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</si>
  <si>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</si>
  <si>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</si>
  <si>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</si>
  <si>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</si>
  <si>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</si>
  <si>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</si>
  <si>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</si>
  <si>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</si>
  <si>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</si>
  <si>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</si>
  <si>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</si>
  <si>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</si>
  <si>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</si>
  <si>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</si>
  <si>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</si>
  <si>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</si>
  <si>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</si>
  <si>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</si>
  <si>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</si>
  <si>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</si>
  <si>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</si>
  <si>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</si>
  <si>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</si>
  <si>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</si>
  <si>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</si>
  <si>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</si>
  <si>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</si>
  <si>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</si>
  <si>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</si>
  <si>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</si>
  <si>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</si>
  <si>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</si>
  <si>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</si>
  <si>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</si>
  <si>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</si>
  <si>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</si>
  <si>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</si>
  <si>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</si>
  <si>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</si>
  <si>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</si>
  <si>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</si>
  <si>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</si>
  <si>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</si>
  <si>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</si>
  <si>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</si>
  <si>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</si>
  <si>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</si>
  <si>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</si>
  <si>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</si>
  <si>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</si>
  <si>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</si>
  <si>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</si>
  <si>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</si>
  <si>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</si>
  <si>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</si>
  <si>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</si>
  <si>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</si>
  <si>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</si>
  <si>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</si>
  <si>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</si>
  <si>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</si>
  <si>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</si>
  <si>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</si>
  <si>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</si>
  <si>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</si>
  <si>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</si>
  <si>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</si>
  <si>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</si>
  <si>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</si>
  <si>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</si>
  <si>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</si>
  <si>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</si>
  <si>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</si>
  <si>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</si>
  <si>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</si>
  <si>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</si>
  <si>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</si>
  <si>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</si>
  <si>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</si>
  <si>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</si>
  <si>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</si>
  <si>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</si>
  <si>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</si>
  <si>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</si>
  <si>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</si>
  <si>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</si>
  <si>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</si>
  <si>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</si>
  <si>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</si>
  <si>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</si>
  <si>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</si>
  <si>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</si>
  <si>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</si>
  <si>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</si>
  <si>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</si>
  <si>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</si>
  <si>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</si>
  <si>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</si>
  <si>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</si>
  <si>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</si>
  <si>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</si>
  <si>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</si>
  <si>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</si>
  <si>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</si>
  <si>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</si>
  <si>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</si>
  <si>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</si>
  <si>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</si>
  <si>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</si>
  <si>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</si>
  <si>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</si>
  <si>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</si>
  <si>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</si>
  <si>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</si>
  <si>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</si>
  <si>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</si>
  <si>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</si>
  <si>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</si>
  <si>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</si>
  <si>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</si>
  <si>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</si>
  <si>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</si>
  <si>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</si>
  <si>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</si>
  <si>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</si>
  <si>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</si>
  <si>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</si>
  <si>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</si>
  <si>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</si>
  <si>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</si>
  <si>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</si>
  <si>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</si>
  <si>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</si>
  <si>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</si>
  <si>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</si>
  <si>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</si>
  <si>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</si>
  <si>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</si>
  <si>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</si>
  <si>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</si>
  <si>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</si>
  <si>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</si>
  <si>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</si>
  <si>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</si>
  <si>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</si>
  <si>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</si>
  <si>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</si>
  <si>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</si>
  <si>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</si>
  <si>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</si>
  <si>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</si>
  <si>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</si>
  <si>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</si>
  <si>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</si>
  <si>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</si>
  <si>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</si>
  <si>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</si>
  <si>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</si>
  <si>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</si>
  <si>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</si>
  <si>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</si>
  <si>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</si>
  <si>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</si>
  <si>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</si>
  <si>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</si>
  <si>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</si>
  <si>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</si>
  <si>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</si>
  <si>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</si>
  <si>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</si>
  <si>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</si>
  <si>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</si>
  <si>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</si>
  <si>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</si>
  <si>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</si>
  <si>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</si>
  <si>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</si>
  <si>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</si>
  <si>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</si>
  <si>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</si>
  <si>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</si>
  <si>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</si>
  <si>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</si>
  <si>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</si>
  <si>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</si>
  <si>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</si>
  <si>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</si>
  <si>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</si>
  <si>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</si>
  <si>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</si>
  <si>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</si>
  <si>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</si>
  <si>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</si>
  <si>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</si>
  <si>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</si>
  <si>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</si>
  <si>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</si>
  <si>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</si>
  <si>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</si>
  <si>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</si>
  <si>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</si>
  <si>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</si>
  <si>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</si>
  <si>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</si>
  <si>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</si>
  <si>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</si>
  <si>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</si>
  <si>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</si>
  <si>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</si>
  <si>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</si>
  <si>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</si>
  <si>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</si>
  <si>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</si>
  <si>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</si>
  <si>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</si>
  <si>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</si>
  <si>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</si>
  <si>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</si>
  <si>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</si>
  <si>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</si>
  <si>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</si>
  <si>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</si>
  <si>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</si>
  <si>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</si>
  <si>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</si>
  <si>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</si>
  <si>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</si>
  <si>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</si>
  <si>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</si>
  <si>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</si>
  <si>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</si>
  <si>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</si>
  <si>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</si>
  <si>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</si>
  <si>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</si>
  <si>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</si>
  <si>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</si>
  <si>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</si>
  <si>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</si>
  <si>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</si>
  <si>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</si>
  <si>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</si>
  <si>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</si>
  <si>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</si>
  <si>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</si>
  <si>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</si>
  <si>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</si>
  <si>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</si>
  <si>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</si>
  <si>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</si>
  <si>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</si>
  <si>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</si>
  <si>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</si>
  <si>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</si>
  <si>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</si>
  <si>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</si>
  <si>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</si>
  <si>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</si>
  <si>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</si>
  <si>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</si>
  <si>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</si>
  <si>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</si>
  <si>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</si>
  <si>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</si>
  <si>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</si>
  <si>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</si>
  <si>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</si>
  <si>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</si>
  <si>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</si>
  <si>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</si>
  <si>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</si>
  <si>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</si>
  <si>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</si>
  <si>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</si>
  <si>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</si>
  <si>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</si>
  <si>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</si>
  <si>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</si>
  <si>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</si>
  <si>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</si>
  <si>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</si>
  <si>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</si>
  <si>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</si>
  <si>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</si>
  <si>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</si>
  <si>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</si>
  <si>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</si>
  <si>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</si>
  <si>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</si>
  <si>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</si>
  <si>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</si>
  <si>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</si>
  <si>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</si>
  <si>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</si>
  <si>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</si>
  <si>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</si>
  <si>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</si>
  <si>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</si>
  <si>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</si>
  <si>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</si>
  <si>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</si>
  <si>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</si>
  <si>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</si>
  <si>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</si>
  <si>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</si>
  <si>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</si>
  <si>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</si>
  <si>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</si>
  <si>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</si>
  <si>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</si>
  <si>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</si>
  <si>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</si>
  <si>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</si>
  <si>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</si>
  <si>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</si>
  <si>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</si>
  <si>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</si>
  <si>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</si>
  <si>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</si>
  <si>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</si>
  <si>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</si>
  <si>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</si>
  <si>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</si>
  <si>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</si>
  <si>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</si>
  <si>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</si>
  <si>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</si>
  <si>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</si>
  <si>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</si>
  <si>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</si>
  <si>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</si>
  <si>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</si>
  <si>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</si>
  <si>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</si>
  <si>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</si>
  <si>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</si>
  <si>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</si>
  <si>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</si>
  <si>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</si>
  <si>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</si>
  <si>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</si>
  <si>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</si>
  <si>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</si>
  <si>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</si>
  <si>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</si>
  <si>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</si>
  <si>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</si>
  <si>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</si>
  <si>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</si>
  <si>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</si>
  <si>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</si>
  <si>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</si>
  <si>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</si>
  <si>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</si>
  <si>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</si>
  <si>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</si>
  <si>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</si>
  <si>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</si>
  <si>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</si>
  <si>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</si>
  <si>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</si>
  <si>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</si>
  <si>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</si>
  <si>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</si>
  <si>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</si>
  <si>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</si>
  <si>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</si>
  <si>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</si>
  <si>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</si>
  <si>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</si>
  <si>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</si>
  <si>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</si>
  <si>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</si>
  <si>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</si>
  <si>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</si>
  <si>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</si>
  <si>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</si>
  <si>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</si>
  <si>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</si>
  <si>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</si>
  <si>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</si>
  <si>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</si>
  <si>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</si>
  <si>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</si>
  <si>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</si>
  <si>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</si>
  <si>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</si>
  <si>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</si>
  <si>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</si>
  <si>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</si>
  <si>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</si>
  <si>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</si>
  <si>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</si>
  <si>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</si>
  <si>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</si>
  <si>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</si>
  <si>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</si>
  <si>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</si>
  <si>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</si>
  <si>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</si>
  <si>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</si>
  <si>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</si>
  <si>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</si>
  <si>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</si>
  <si>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</si>
  <si>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</si>
  <si>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</si>
  <si>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</si>
  <si>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</si>
  <si>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</si>
  <si>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</si>
  <si>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</si>
  <si>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</si>
  <si>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</si>
  <si>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</si>
  <si>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</si>
  <si>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</si>
  <si>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</si>
  <si>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</si>
  <si>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</si>
  <si>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</si>
  <si>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</si>
  <si>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</si>
  <si>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</si>
  <si>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</si>
  <si>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</si>
  <si>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</si>
  <si>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</si>
  <si>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</si>
  <si>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</si>
  <si>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</si>
  <si>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</si>
  <si>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</si>
  <si>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</si>
  <si>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</si>
  <si>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</si>
  <si>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</si>
  <si>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</si>
  <si>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</si>
  <si>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</si>
  <si>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</si>
  <si>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</si>
  <si>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</si>
  <si>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</si>
  <si>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</si>
  <si>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</si>
  <si>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</si>
  <si>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</si>
  <si>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</si>
  <si>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</si>
  <si>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</si>
  <si>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</si>
  <si>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</si>
  <si>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</si>
  <si>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</si>
  <si>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</si>
  <si>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</si>
  <si>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</si>
  <si>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</si>
  <si>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</si>
  <si>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</si>
  <si>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</si>
  <si>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</si>
  <si>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</si>
  <si>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</si>
  <si>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</si>
  <si>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</si>
  <si>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</si>
  <si>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</si>
  <si>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</si>
  <si>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</si>
  <si>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</si>
  <si>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</si>
  <si>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</si>
  <si>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</si>
  <si>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</si>
  <si>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</si>
  <si>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</si>
  <si>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</si>
  <si>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</si>
  <si>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</si>
  <si>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</si>
  <si>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</si>
  <si>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</si>
  <si>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</si>
  <si>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</si>
  <si>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</si>
  <si>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</si>
  <si>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</si>
  <si>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</si>
  <si>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</si>
  <si>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</si>
  <si>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</si>
  <si>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</si>
  <si>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</si>
  <si>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</si>
  <si>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</si>
  <si>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</si>
  <si>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</si>
  <si>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</si>
  <si>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</si>
  <si>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</si>
  <si>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</si>
  <si>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</si>
  <si>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</si>
  <si>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</si>
  <si>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</si>
  <si>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</si>
  <si>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</si>
  <si>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</si>
  <si>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</si>
  <si>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</si>
  <si>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</si>
  <si>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</si>
  <si>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</si>
  <si>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</si>
  <si>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</si>
  <si>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</si>
  <si>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</si>
  <si>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</si>
  <si>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</si>
  <si>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</si>
  <si>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</si>
  <si>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</si>
  <si>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</si>
  <si>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</si>
  <si>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</si>
  <si>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</si>
  <si>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</si>
  <si>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</si>
  <si>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</si>
  <si>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</si>
  <si>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</si>
  <si>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</si>
  <si>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</si>
  <si>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</si>
  <si>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</si>
  <si>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</si>
  <si>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</si>
  <si>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</si>
  <si>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</si>
  <si>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</si>
  <si>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</si>
  <si>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</si>
  <si>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</si>
  <si>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</si>
  <si>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</si>
  <si>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</si>
  <si>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</si>
  <si>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</si>
  <si>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</si>
  <si>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</si>
  <si>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</si>
  <si>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</si>
  <si>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</si>
  <si>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</si>
  <si>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</si>
  <si>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</si>
  <si>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</si>
  <si>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</si>
  <si>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</si>
  <si>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</si>
  <si>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</si>
  <si>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</si>
  <si>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</si>
  <si>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</si>
  <si>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</si>
  <si>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</si>
  <si>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</si>
  <si>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</si>
  <si>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</si>
  <si>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</si>
  <si>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</si>
  <si>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</si>
  <si>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</si>
  <si>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</si>
  <si>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</si>
  <si>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</si>
  <si>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</si>
  <si>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</si>
  <si>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</si>
  <si>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</si>
  <si>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</si>
  <si>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</si>
  <si>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</si>
  <si>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</si>
  <si>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</si>
  <si>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</si>
  <si>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</si>
  <si>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</si>
  <si>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</si>
  <si>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</si>
  <si>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</si>
  <si>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</si>
  <si>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</si>
  <si>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</si>
  <si>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</si>
  <si>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</si>
  <si>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</si>
  <si>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</si>
  <si>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</si>
  <si>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</si>
  <si>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</si>
  <si>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</si>
  <si>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</si>
  <si>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</si>
  <si>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</si>
  <si>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</si>
  <si>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</si>
  <si>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</si>
  <si>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</si>
  <si>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</si>
  <si>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</si>
  <si>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</si>
  <si>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</si>
  <si>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</si>
  <si>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</si>
  <si>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</si>
  <si>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</si>
  <si>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</si>
  <si>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</si>
  <si>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</si>
  <si>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</si>
  <si>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</si>
  <si>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</si>
  <si>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</si>
  <si>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</si>
  <si>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</si>
  <si>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</si>
  <si>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</si>
  <si>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</si>
  <si>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</si>
  <si>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</si>
  <si>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</si>
  <si>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</si>
  <si>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</si>
  <si>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</si>
  <si>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</si>
  <si>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</si>
  <si>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</si>
  <si>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</si>
  <si>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</si>
  <si>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</si>
  <si>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</si>
  <si>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</si>
  <si>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</si>
  <si>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</si>
  <si>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</si>
  <si>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</si>
  <si>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</si>
  <si>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</si>
  <si>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</si>
  <si>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</si>
  <si>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</si>
  <si>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</si>
  <si>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</si>
  <si>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</si>
  <si>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</si>
  <si>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</si>
  <si>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</si>
  <si>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</si>
  <si>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</si>
  <si>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</si>
  <si>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</si>
  <si>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</si>
  <si>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</si>
  <si>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</si>
  <si>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</si>
  <si>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</si>
  <si>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</si>
  <si>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</si>
  <si>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</si>
  <si>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</si>
  <si>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</si>
  <si>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</si>
  <si>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</si>
  <si>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</si>
  <si>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</si>
  <si>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</si>
  <si>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</si>
  <si>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</si>
  <si>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</si>
  <si>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</si>
  <si>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</si>
  <si>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</si>
  <si>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</si>
  <si>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</si>
  <si>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</si>
  <si>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</si>
  <si>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</si>
  <si>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</si>
  <si>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</si>
  <si>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</si>
  <si>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</si>
  <si>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</si>
  <si>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</si>
  <si>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</si>
  <si>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</si>
  <si>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</si>
  <si>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</si>
  <si>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</si>
  <si>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</si>
  <si>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</si>
  <si>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</si>
  <si>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</si>
  <si>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</si>
  <si>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</si>
  <si>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</si>
  <si>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</si>
  <si>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</si>
  <si>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</si>
  <si>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</si>
  <si>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</si>
  <si>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</si>
  <si>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</si>
  <si>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</si>
  <si>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</si>
  <si>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</si>
  <si>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</si>
  <si>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</si>
  <si>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</si>
  <si>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</si>
  <si>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</si>
  <si>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</si>
  <si>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</si>
  <si>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</si>
  <si>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</si>
  <si>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</si>
  <si>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</si>
  <si>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</si>
  <si>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</si>
  <si>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</si>
  <si>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</si>
  <si>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</si>
  <si>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</si>
  <si>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</si>
  <si>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</si>
  <si>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</si>
  <si>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</si>
  <si>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</si>
  <si>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</si>
  <si>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</si>
  <si>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</si>
  <si>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</si>
  <si>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</si>
  <si>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</si>
  <si>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</si>
  <si>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</si>
  <si>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</si>
  <si>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</si>
  <si>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</si>
  <si>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</si>
  <si>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</si>
  <si>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</si>
  <si>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</si>
  <si>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</si>
  <si>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</si>
  <si>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</si>
  <si>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</si>
  <si>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</si>
  <si>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</si>
  <si>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</si>
  <si>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</si>
  <si>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</si>
  <si>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</si>
  <si>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</si>
  <si>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</si>
  <si>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</si>
  <si>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</si>
  <si>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</si>
  <si>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</si>
  <si>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</si>
  <si>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</si>
  <si>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</si>
  <si>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</si>
  <si>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</si>
  <si>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</si>
  <si>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</si>
  <si>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</si>
  <si>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</si>
  <si>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</si>
  <si>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</si>
  <si>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</si>
  <si>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</si>
  <si>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</si>
  <si>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</si>
  <si>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</si>
  <si>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</si>
  <si>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</si>
  <si>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</si>
  <si>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</si>
  <si>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</si>
  <si>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</si>
  <si>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</si>
  <si>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</si>
  <si>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</si>
  <si>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</si>
  <si>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</si>
  <si>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</si>
  <si>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</si>
  <si>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</si>
  <si>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</si>
  <si>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</si>
  <si>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</si>
  <si>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</si>
  <si>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</si>
  <si>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</si>
  <si>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</si>
  <si>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</si>
  <si>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</si>
  <si>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</si>
  <si>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</si>
  <si>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</si>
  <si>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</si>
  <si>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</si>
  <si>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</si>
  <si>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</si>
  <si>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</si>
  <si>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</si>
  <si>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</si>
  <si>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</si>
  <si>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</si>
  <si>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</si>
  <si>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</si>
  <si>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</si>
  <si>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</si>
  <si>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</si>
  <si>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</si>
  <si>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</si>
  <si>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</si>
  <si>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</si>
  <si>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</si>
  <si>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</si>
  <si>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</si>
  <si>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</si>
  <si>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</si>
  <si>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</si>
  <si>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</si>
  <si>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</si>
  <si>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</si>
  <si>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</si>
  <si>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</si>
  <si>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</si>
  <si>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</si>
  <si>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</si>
  <si>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</si>
  <si>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</si>
  <si>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</si>
  <si>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</si>
  <si>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</si>
  <si>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</si>
  <si>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</si>
  <si>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</si>
  <si>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</si>
  <si>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</si>
  <si>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</si>
  <si>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</si>
  <si>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</si>
  <si>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</si>
  <si>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</si>
  <si>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</si>
  <si>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</si>
  <si>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</si>
  <si>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</si>
  <si>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</si>
  <si>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</si>
  <si>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</si>
  <si>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</si>
  <si>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</si>
  <si>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</si>
  <si>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</si>
  <si>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</si>
  <si>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</si>
  <si>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</si>
  <si>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</si>
  <si>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</si>
  <si>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</si>
  <si>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</si>
  <si>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</si>
  <si>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</si>
  <si>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</si>
  <si>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</si>
  <si>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</si>
  <si>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</si>
  <si>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</si>
  <si>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</si>
  <si>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</si>
  <si>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</si>
  <si>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</si>
  <si>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</si>
  <si>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</si>
  <si>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</si>
  <si>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</si>
  <si>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</si>
  <si>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</si>
  <si>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</si>
  <si>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</si>
  <si>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</si>
  <si>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</si>
  <si>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</si>
  <si>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</si>
  <si>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</si>
  <si>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</si>
  <si>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</si>
  <si>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</si>
  <si>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</si>
  <si>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医療法人専仁会信生病院</t>
    <phoneticPr fontId="3"/>
  </si>
  <si>
    <t>〒682-0017 倉吉市清谷町１丁目２８６</t>
    <phoneticPr fontId="3"/>
  </si>
  <si>
    <t>〇</t>
  </si>
  <si>
    <t>医療法人</t>
  </si>
  <si>
    <t>複数の診療科で活用</t>
  </si>
  <si>
    <t>内科</t>
  </si>
  <si>
    <t>循環器内科</t>
  </si>
  <si>
    <t>消化器内科（胃腸内科）</t>
  </si>
  <si>
    <t>療養病棟入院料１</t>
  </si>
  <si>
    <t>ＤＰＣ病院ではない</t>
  </si>
  <si>
    <t>有</t>
  </si>
  <si>
    <t>-</t>
    <phoneticPr fontId="3"/>
  </si>
  <si>
    <t>２階病棟</t>
  </si>
  <si>
    <t>慢性期機能</t>
  </si>
  <si>
    <t>３階病棟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</si>
</sst>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92</v>
      </c>
      <c r="K103" s="237" t="str">
        <f t="shared" si="1"/>
        <v/>
      </c>
      <c r="L103" s="258">
        <v>48</v>
      </c>
      <c r="M103" s="258">
        <v>44</v>
      </c>
    </row>
    <row r="104" spans="1:22" s="83" customFormat="1" ht="34.5" customHeight="1">
      <c r="A104" s="244" t="s">
        <v>614</v>
      </c>
      <c r="B104" s="84"/>
      <c r="C104" s="396"/>
      <c r="D104" s="397"/>
      <c r="E104" s="428"/>
      <c r="F104" s="429"/>
      <c r="G104" s="320" t="s">
        <v>47</v>
      </c>
      <c r="H104" s="322"/>
      <c r="I104" s="420"/>
      <c r="J104" s="256">
        <f t="shared" si="0"/>
        <v>92</v>
      </c>
      <c r="K104" s="237" t="str">
        <f t="shared" si="1"/>
        <v/>
      </c>
      <c r="L104" s="258">
        <v>48</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92</v>
      </c>
      <c r="K106" s="237" t="str">
        <f t="shared" si="1"/>
        <v/>
      </c>
      <c r="L106" s="258">
        <v>48</v>
      </c>
      <c r="M106" s="258">
        <v>44</v>
      </c>
    </row>
    <row r="107" spans="1:22" s="83" customFormat="1" ht="34.5" customHeight="1">
      <c r="A107" s="244" t="s">
        <v>614</v>
      </c>
      <c r="B107" s="84"/>
      <c r="C107" s="396"/>
      <c r="D107" s="397"/>
      <c r="E107" s="428"/>
      <c r="F107" s="429"/>
      <c r="G107" s="320" t="s">
        <v>47</v>
      </c>
      <c r="H107" s="322"/>
      <c r="I107" s="420"/>
      <c r="J107" s="256">
        <f t="shared" si="0"/>
        <v>92</v>
      </c>
      <c r="K107" s="237" t="str">
        <f t="shared" si="1"/>
        <v/>
      </c>
      <c r="L107" s="258">
        <v>48</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92</v>
      </c>
      <c r="K109" s="237" t="str">
        <f t="shared" si="1"/>
        <v/>
      </c>
      <c r="L109" s="258">
        <v>48</v>
      </c>
      <c r="M109" s="258">
        <v>44</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48</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48</v>
      </c>
      <c r="M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95</v>
      </c>
      <c r="K157" s="264" t="str">
        <f t="shared" si="3"/>
        <v/>
      </c>
      <c r="L157" s="117">
        <v>48</v>
      </c>
      <c r="M157" s="117">
        <v>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1.43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v>
      </c>
      <c r="K269" s="81" t="str">
        <f t="shared" si="8"/>
        <v/>
      </c>
      <c r="L269" s="147">
        <v>2</v>
      </c>
      <c r="M269" s="147">
        <v>1</v>
      </c>
    </row>
    <row r="270" spans="1:22" s="83" customFormat="1" ht="34.5" customHeight="1">
      <c r="A270" s="249" t="s">
        <v>725</v>
      </c>
      <c r="B270" s="120"/>
      <c r="C270" s="371"/>
      <c r="D270" s="371"/>
      <c r="E270" s="371"/>
      <c r="F270" s="371"/>
      <c r="G270" s="371" t="s">
        <v>148</v>
      </c>
      <c r="H270" s="371"/>
      <c r="I270" s="404"/>
      <c r="J270" s="266">
        <f t="shared" si="9"/>
        <v>1.46</v>
      </c>
      <c r="K270" s="81" t="str">
        <f t="shared" si="8"/>
        <v/>
      </c>
      <c r="L270" s="148">
        <v>0.73</v>
      </c>
      <c r="M270" s="148">
        <v>0.73</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7</v>
      </c>
      <c r="M271" s="147">
        <v>6</v>
      </c>
    </row>
    <row r="272" spans="1:22" s="83" customFormat="1" ht="34.5" customHeight="1">
      <c r="A272" s="249" t="s">
        <v>726</v>
      </c>
      <c r="B272" s="120"/>
      <c r="C272" s="372"/>
      <c r="D272" s="372"/>
      <c r="E272" s="372"/>
      <c r="F272" s="372"/>
      <c r="G272" s="371" t="s">
        <v>148</v>
      </c>
      <c r="H272" s="371"/>
      <c r="I272" s="404"/>
      <c r="J272" s="266">
        <f t="shared" si="9"/>
        <v>0.48</v>
      </c>
      <c r="K272" s="81" t="str">
        <f t="shared" si="8"/>
        <v/>
      </c>
      <c r="L272" s="148">
        <v>0</v>
      </c>
      <c r="M272" s="148">
        <v>0.48</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4.41</v>
      </c>
      <c r="K274" s="81" t="str">
        <f t="shared" si="8"/>
        <v/>
      </c>
      <c r="L274" s="148">
        <v>2.57</v>
      </c>
      <c r="M274" s="148">
        <v>1.84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78</v>
      </c>
      <c r="K392" s="81" t="str">
        <f t="shared" ref="K392:K397" si="12">IF(OR(COUNTIF(L392:M392,"未確認")&gt;0,COUNTIF(L392:M392,"~*")&gt;0),"※","")</f>
        <v/>
      </c>
      <c r="L392" s="147">
        <v>29</v>
      </c>
      <c r="M392" s="147">
        <v>49</v>
      </c>
    </row>
    <row r="393" spans="1:22" s="83" customFormat="1" ht="34.5" customHeight="1">
      <c r="A393" s="249" t="s">
        <v>773</v>
      </c>
      <c r="B393" s="84"/>
      <c r="C393" s="370"/>
      <c r="D393" s="380"/>
      <c r="E393" s="320" t="s">
        <v>224</v>
      </c>
      <c r="F393" s="321"/>
      <c r="G393" s="321"/>
      <c r="H393" s="322"/>
      <c r="I393" s="343"/>
      <c r="J393" s="140">
        <f t="shared" si="11"/>
        <v>61</v>
      </c>
      <c r="K393" s="81" t="str">
        <f t="shared" si="12"/>
        <v/>
      </c>
      <c r="L393" s="147">
        <v>20</v>
      </c>
      <c r="M393" s="147">
        <v>41</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16</v>
      </c>
      <c r="K395" s="81" t="str">
        <f t="shared" si="12"/>
        <v/>
      </c>
      <c r="L395" s="147">
        <v>8</v>
      </c>
      <c r="M395" s="147">
        <v>8</v>
      </c>
    </row>
    <row r="396" spans="1:22" s="83" customFormat="1" ht="34.5" customHeight="1">
      <c r="A396" s="250" t="s">
        <v>776</v>
      </c>
      <c r="B396" s="1"/>
      <c r="C396" s="370"/>
      <c r="D396" s="320" t="s">
        <v>227</v>
      </c>
      <c r="E396" s="321"/>
      <c r="F396" s="321"/>
      <c r="G396" s="321"/>
      <c r="H396" s="322"/>
      <c r="I396" s="343"/>
      <c r="J396" s="140">
        <f t="shared" si="11"/>
        <v>33171</v>
      </c>
      <c r="K396" s="81" t="str">
        <f t="shared" si="12"/>
        <v/>
      </c>
      <c r="L396" s="147">
        <v>17387</v>
      </c>
      <c r="M396" s="147">
        <v>15784</v>
      </c>
    </row>
    <row r="397" spans="1:22" s="83" customFormat="1" ht="34.5" customHeight="1">
      <c r="A397" s="250" t="s">
        <v>777</v>
      </c>
      <c r="B397" s="119"/>
      <c r="C397" s="370"/>
      <c r="D397" s="320" t="s">
        <v>228</v>
      </c>
      <c r="E397" s="321"/>
      <c r="F397" s="321"/>
      <c r="G397" s="321"/>
      <c r="H397" s="322"/>
      <c r="I397" s="344"/>
      <c r="J397" s="140">
        <f t="shared" si="11"/>
        <v>114</v>
      </c>
      <c r="K397" s="81" t="str">
        <f t="shared" si="12"/>
        <v/>
      </c>
      <c r="L397" s="147">
        <v>48</v>
      </c>
      <c r="M397" s="147">
        <v>66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79</v>
      </c>
      <c r="K405" s="81" t="str">
        <f t="shared" ref="K405:K422" si="14">IF(OR(COUNTIF(L405:M405,"未確認")&gt;0,COUNTIF(L405:M405,"~*")&gt;0),"※","")</f>
        <v/>
      </c>
      <c r="L405" s="147">
        <v>30</v>
      </c>
      <c r="M405" s="147">
        <v>49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2</v>
      </c>
      <c r="M407" s="147">
        <v>3</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22</v>
      </c>
      <c r="M408" s="147">
        <v>36</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6</v>
      </c>
      <c r="M409" s="147">
        <v>10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108</v>
      </c>
      <c r="K413" s="81" t="str">
        <f t="shared" si="14"/>
        <v/>
      </c>
      <c r="L413" s="147">
        <v>44</v>
      </c>
      <c r="M413" s="147">
        <v>64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9</v>
      </c>
      <c r="K415" s="81" t="str">
        <f t="shared" si="14"/>
        <v/>
      </c>
      <c r="L415" s="147">
        <v>4</v>
      </c>
      <c r="M415" s="147">
        <v>5</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0</v>
      </c>
      <c r="M416" s="147">
        <v>7</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8</v>
      </c>
      <c r="M417" s="147">
        <v>10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32</v>
      </c>
      <c r="M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108</v>
      </c>
      <c r="K430" s="193" t="str">
        <f>IF(OR(COUNTIF(L430:M430,"未確認")&gt;0,COUNTIF(L430:M430,"~*")&gt;0),"※","")</f>
        <v/>
      </c>
      <c r="L430" s="147">
        <v>44</v>
      </c>
      <c r="M430" s="147">
        <v>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73</v>
      </c>
      <c r="K433" s="193" t="str">
        <f>IF(OR(COUNTIF(L433:M433,"未確認")&gt;0,COUNTIF(L433:M433,"~*")&gt;0),"※","")</f>
        <v/>
      </c>
      <c r="L433" s="147">
        <v>32</v>
      </c>
      <c r="M433" s="147">
        <v>41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35</v>
      </c>
      <c r="K434" s="193" t="str">
        <f>IF(OR(COUNTIF(L434:M434,"未確認")&gt;0,COUNTIF(L434:M434,"~*")&gt;0),"※","")</f>
        <v/>
      </c>
      <c r="L434" s="147">
        <v>12</v>
      </c>
      <c r="M434" s="147">
        <v>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52</v>
      </c>
      <c r="K646" s="201" t="str">
        <f t="shared" ref="K646:K660" si="33">IF(OR(COUNTIF(L646:M646,"未確認")&gt;0,COUNTIF(L646:M646,"*")&gt;0),"※","")</f>
        <v/>
      </c>
      <c r="L646" s="117">
        <v>30</v>
      </c>
      <c r="M646" s="117">
        <v>22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11</v>
      </c>
      <c r="M648" s="117" t="s">
        <v>541</v>
      </c>
    </row>
    <row r="649" spans="1:22" s="118" customFormat="1" ht="70" customHeight="1">
      <c r="A649" s="252" t="s">
        <v>928</v>
      </c>
      <c r="B649" s="84"/>
      <c r="C649" s="295"/>
      <c r="D649" s="297"/>
      <c r="E649" s="320" t="s">
        <v>940</v>
      </c>
      <c r="F649" s="321"/>
      <c r="G649" s="321"/>
      <c r="H649" s="322"/>
      <c r="I649" s="122" t="s">
        <v>456</v>
      </c>
      <c r="J649" s="116">
        <f t="shared" si="32"/>
        <v>26</v>
      </c>
      <c r="K649" s="201" t="str">
        <f t="shared" si="33"/>
        <v/>
      </c>
      <c r="L649" s="117">
        <v>14</v>
      </c>
      <c r="M649" s="117">
        <v>12</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85</v>
      </c>
      <c r="K683" s="201" t="str">
        <f>IF(OR(COUNTIF(L683:M683,"未確認")&gt;0,COUNTIF(L683:M683,"*")&gt;0),"※","")</f>
        <v/>
      </c>
      <c r="L683" s="117">
        <v>39</v>
      </c>
      <c r="M683" s="117">
        <v>46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01E37A6-B804-4D31-88AA-5B293C191F4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