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9606FD1-7613-489E-B5F9-6804360AE4F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<sst xmlns="http://schemas.openxmlformats.org/spreadsheetml/2006/main" count="3098" uniqueCount="1050">
  <si>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</si>
  <si>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</si>
  <si>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</si>
  <si>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</si>
  <si>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</si>
  <si>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</si>
  <si>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</si>
  <si>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</si>
  <si>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</si>
  <si>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</si>
  <si>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</si>
  <si>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</si>
  <si>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</si>
  <si>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</si>
  <si>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</si>
  <si>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</si>
  <si>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</si>
  <si>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</si>
  <si>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</si>
  <si>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</si>
  <si>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</si>
  <si>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</si>
  <si>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</si>
  <si>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</si>
  <si>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</si>
  <si>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</si>
  <si>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</si>
  <si>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</si>
  <si>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</si>
  <si>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</si>
  <si>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</si>
  <si>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</si>
  <si>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</si>
  <si>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</si>
  <si>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</si>
  <si>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</si>
  <si>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</si>
  <si>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</si>
  <si>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</si>
  <si>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</si>
  <si>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</si>
  <si>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</si>
  <si>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</si>
  <si>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</si>
  <si>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</si>
  <si>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</si>
  <si>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</si>
  <si>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</si>
  <si>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</si>
  <si>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</si>
  <si>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</si>
  <si>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</si>
  <si>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</si>
  <si>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</si>
  <si>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</si>
  <si>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</si>
  <si>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</si>
  <si>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</si>
  <si>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</si>
  <si>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</si>
  <si>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</si>
  <si>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</si>
  <si>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</si>
  <si>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</si>
  <si>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</si>
  <si>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</si>
  <si>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</si>
  <si>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</si>
  <si>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</si>
  <si>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</si>
  <si>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</si>
  <si>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</si>
  <si>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</si>
  <si>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</si>
  <si>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</si>
  <si>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</si>
  <si>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</si>
  <si>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</si>
  <si>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</si>
  <si>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</si>
  <si>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</si>
  <si>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</si>
  <si>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</si>
  <si>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</si>
  <si>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</si>
  <si>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</si>
  <si>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</si>
  <si>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</si>
  <si>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</si>
  <si>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</si>
  <si>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</si>
  <si>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</si>
  <si>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</si>
  <si>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</si>
  <si>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</si>
  <si>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</si>
  <si>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</si>
  <si>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</si>
  <si>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</si>
  <si>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</si>
  <si>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</si>
  <si>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</si>
  <si>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</si>
  <si>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</si>
  <si>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</si>
  <si>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</si>
  <si>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</si>
  <si>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</si>
  <si>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</si>
  <si>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</si>
  <si>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</si>
  <si>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</si>
  <si>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</si>
  <si>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</si>
  <si>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</si>
  <si>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</si>
  <si>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</si>
  <si>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</si>
  <si>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</si>
  <si>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</si>
  <si>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</si>
  <si>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</si>
  <si>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</si>
  <si>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</si>
  <si>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</si>
  <si>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</si>
  <si>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</si>
  <si>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</si>
  <si>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</si>
  <si>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</si>
  <si>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</si>
  <si>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</si>
  <si>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</si>
  <si>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</si>
  <si>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</si>
  <si>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</si>
  <si>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</si>
  <si>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</si>
  <si>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</si>
  <si>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</si>
  <si>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</si>
  <si>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</si>
  <si>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</si>
  <si>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</si>
  <si>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</si>
  <si>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</si>
  <si>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</si>
  <si>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</si>
  <si>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</si>
  <si>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</si>
  <si>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</si>
  <si>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</si>
  <si>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</si>
  <si>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</si>
  <si>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</si>
  <si>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</si>
  <si>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</si>
  <si>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</si>
  <si>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</si>
  <si>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</si>
  <si>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</si>
  <si>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</si>
  <si>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</si>
  <si>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</si>
  <si>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</si>
  <si>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</si>
  <si>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</si>
  <si>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</si>
  <si>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</si>
  <si>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</si>
  <si>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</si>
  <si>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</si>
  <si>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</si>
  <si>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</si>
  <si>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</si>
  <si>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</si>
  <si>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</si>
  <si>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</si>
  <si>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</si>
  <si>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</si>
  <si>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</si>
  <si>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</si>
  <si>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</si>
  <si>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</si>
  <si>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</si>
  <si>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</si>
  <si>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</si>
  <si>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</si>
  <si>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</si>
  <si>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</si>
  <si>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</si>
  <si>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</si>
  <si>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</si>
  <si>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</si>
  <si>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</si>
  <si>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</si>
  <si>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</si>
  <si>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</si>
  <si>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</si>
  <si>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</si>
  <si>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</si>
  <si>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</si>
  <si>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</si>
  <si>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</si>
  <si>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</si>
  <si>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</si>
  <si>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</si>
  <si>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</si>
  <si>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</si>
  <si>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</si>
  <si>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</si>
  <si>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</si>
  <si>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</si>
  <si>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</si>
  <si>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</si>
  <si>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</si>
  <si>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</si>
  <si>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</si>
  <si>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</si>
  <si>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</si>
  <si>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</si>
  <si>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</si>
  <si>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</si>
  <si>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</si>
  <si>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</si>
  <si>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</si>
  <si>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</si>
  <si>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</si>
  <si>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</si>
  <si>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</si>
  <si>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</si>
  <si>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</si>
  <si>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</si>
  <si>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</si>
  <si>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</si>
  <si>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</si>
  <si>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</si>
  <si>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</si>
  <si>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</si>
  <si>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</si>
  <si>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</si>
  <si>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</si>
  <si>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</si>
  <si>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</si>
  <si>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</si>
  <si>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</si>
  <si>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</si>
  <si>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</si>
  <si>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</si>
  <si>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</si>
  <si>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</si>
  <si>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</si>
  <si>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</si>
  <si>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</si>
  <si>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</si>
  <si>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</si>
  <si>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</si>
  <si>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</si>
  <si>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</si>
  <si>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</si>
  <si>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</si>
  <si>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</si>
  <si>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</si>
  <si>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</si>
  <si>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</si>
  <si>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</si>
  <si>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</si>
  <si>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</si>
  <si>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</si>
  <si>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</si>
  <si>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</si>
  <si>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</si>
  <si>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</si>
  <si>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</si>
  <si>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</si>
  <si>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</si>
  <si>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</si>
  <si>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</si>
  <si>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</si>
  <si>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</si>
  <si>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</si>
  <si>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</si>
  <si>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</si>
  <si>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</si>
  <si>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</si>
  <si>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</si>
  <si>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</si>
  <si>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</si>
  <si>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</si>
  <si>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</si>
  <si>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</si>
  <si>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</si>
  <si>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</si>
  <si>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</si>
  <si>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</si>
  <si>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</si>
  <si>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</si>
  <si>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</si>
  <si>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</si>
  <si>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</si>
  <si>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</si>
  <si>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</si>
  <si>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</si>
  <si>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</si>
  <si>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</si>
  <si>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</si>
  <si>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</si>
  <si>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</si>
  <si>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</si>
  <si>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</si>
  <si>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</si>
  <si>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</si>
  <si>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</si>
  <si>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</si>
  <si>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</si>
  <si>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</si>
  <si>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</si>
  <si>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</si>
  <si>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</si>
  <si>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</si>
  <si>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</si>
  <si>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</si>
  <si>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</si>
  <si>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</si>
  <si>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</si>
  <si>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</si>
  <si>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</si>
  <si>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</si>
  <si>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</si>
  <si>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</si>
  <si>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</si>
  <si>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</si>
  <si>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</si>
  <si>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</si>
  <si>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</si>
  <si>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</si>
  <si>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</si>
  <si>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</si>
  <si>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</si>
  <si>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</si>
  <si>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</si>
  <si>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</si>
  <si>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</si>
  <si>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</si>
  <si>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</si>
  <si>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</si>
  <si>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</si>
  <si>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</si>
  <si>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</si>
  <si>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</si>
  <si>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</si>
  <si>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</si>
  <si>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</si>
  <si>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</si>
  <si>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</si>
  <si>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</si>
  <si>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</si>
  <si>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</si>
  <si>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</si>
  <si>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</si>
  <si>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</si>
  <si>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</si>
  <si>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</si>
  <si>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</si>
  <si>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</si>
  <si>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</si>
  <si>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</si>
  <si>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</si>
  <si>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</si>
  <si>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</si>
  <si>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</si>
  <si>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</si>
  <si>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</si>
  <si>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</si>
  <si>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</si>
  <si>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</si>
  <si>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</si>
  <si>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</si>
  <si>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</si>
  <si>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</si>
  <si>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</si>
  <si>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</si>
  <si>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</si>
  <si>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</si>
  <si>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</si>
  <si>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</si>
  <si>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</si>
  <si>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</si>
  <si>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</si>
  <si>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</si>
  <si>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</si>
  <si>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</si>
  <si>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</si>
  <si>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</si>
  <si>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</si>
  <si>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</si>
  <si>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</si>
  <si>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</si>
  <si>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</si>
  <si>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</si>
  <si>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</si>
  <si>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</si>
  <si>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</si>
  <si>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</si>
  <si>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</si>
  <si>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</si>
  <si>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</si>
  <si>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</si>
  <si>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</si>
  <si>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</si>
  <si>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</si>
  <si>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</si>
  <si>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</si>
  <si>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</si>
  <si>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</si>
  <si>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</si>
  <si>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</si>
  <si>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</si>
  <si>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</si>
  <si>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</si>
  <si>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</si>
  <si>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</si>
  <si>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</si>
  <si>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</si>
  <si>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</si>
  <si>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</si>
  <si>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</si>
  <si>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</si>
  <si>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</si>
  <si>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</si>
  <si>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</si>
  <si>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</si>
  <si>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</si>
  <si>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</si>
  <si>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</si>
  <si>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</si>
  <si>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</si>
  <si>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</si>
  <si>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</si>
  <si>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</si>
  <si>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</si>
  <si>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</si>
  <si>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</si>
  <si>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</si>
  <si>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</si>
  <si>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</si>
  <si>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</si>
  <si>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</si>
  <si>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</si>
  <si>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</si>
  <si>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</si>
  <si>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</si>
  <si>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</si>
  <si>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</si>
  <si>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</si>
  <si>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</si>
  <si>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</si>
  <si>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</si>
  <si>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</si>
  <si>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</si>
  <si>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</si>
  <si>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</si>
  <si>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</si>
  <si>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</si>
  <si>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</si>
  <si>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</si>
  <si>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</si>
  <si>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</si>
  <si>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</si>
  <si>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</si>
  <si>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</si>
  <si>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</si>
  <si>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</si>
  <si>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</si>
  <si>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</si>
  <si>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</si>
  <si>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</si>
  <si>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</si>
  <si>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</si>
  <si>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</si>
  <si>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</si>
  <si>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</si>
  <si>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</si>
  <si>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</si>
  <si>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</si>
  <si>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</si>
  <si>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</si>
  <si>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</si>
  <si>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</si>
  <si>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</si>
  <si>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</si>
  <si>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</si>
  <si>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</si>
  <si>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</si>
  <si>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</si>
  <si>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</si>
  <si>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</si>
  <si>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</si>
  <si>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</si>
  <si>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</si>
  <si>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</si>
  <si>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</si>
  <si>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</si>
  <si>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</si>
  <si>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</si>
  <si>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</si>
  <si>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</si>
  <si>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</si>
  <si>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</si>
  <si>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</si>
  <si>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</si>
  <si>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</si>
  <si>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</si>
  <si>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</si>
  <si>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</si>
  <si>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</si>
  <si>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</si>
  <si>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</si>
  <si>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</si>
  <si>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</si>
  <si>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</si>
  <si>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</si>
  <si>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</si>
  <si>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</si>
  <si>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</si>
  <si>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</si>
  <si>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</si>
  <si>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</si>
  <si>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</si>
  <si>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</si>
  <si>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</si>
  <si>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</si>
  <si>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</si>
  <si>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</si>
  <si>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</si>
  <si>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</si>
  <si>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</si>
  <si>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</si>
  <si>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</si>
  <si>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</si>
  <si>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</si>
  <si>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</si>
  <si>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</si>
  <si>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</si>
  <si>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</si>
  <si>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</si>
  <si>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</si>
  <si>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</si>
  <si>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</si>
  <si>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</si>
  <si>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</si>
  <si>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</si>
  <si>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</si>
  <si>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</si>
  <si>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</si>
  <si>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</si>
  <si>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</si>
  <si>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</si>
  <si>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</si>
  <si>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</si>
  <si>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</si>
  <si>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</si>
  <si>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</si>
  <si>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</si>
  <si>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</si>
  <si>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</si>
  <si>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</si>
  <si>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</si>
  <si>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</si>
  <si>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</si>
  <si>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</si>
  <si>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</si>
  <si>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</si>
  <si>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</si>
  <si>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</si>
  <si>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</si>
  <si>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</si>
  <si>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</si>
  <si>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</si>
  <si>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</si>
  <si>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</si>
  <si>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</si>
  <si>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</si>
  <si>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</si>
  <si>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</si>
  <si>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</si>
  <si>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</si>
  <si>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</si>
  <si>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</si>
  <si>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</si>
  <si>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</si>
  <si>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</si>
  <si>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</si>
  <si>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</si>
  <si>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</si>
  <si>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</si>
  <si>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</si>
  <si>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</si>
  <si>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</si>
  <si>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</si>
  <si>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</si>
  <si>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</si>
  <si>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</si>
  <si>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</si>
  <si>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</si>
  <si>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</si>
  <si>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</si>
  <si>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</si>
  <si>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</si>
  <si>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</si>
  <si>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</si>
  <si>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</si>
  <si>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</si>
  <si>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</si>
  <si>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</si>
  <si>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</si>
  <si>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</si>
  <si>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</si>
  <si>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</si>
  <si>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</si>
  <si>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</si>
  <si>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</si>
  <si>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</si>
  <si>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</si>
  <si>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</si>
  <si>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</si>
  <si>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</si>
  <si>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</si>
  <si>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</si>
  <si>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</si>
  <si>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</si>
  <si>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</si>
  <si>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</si>
  <si>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</si>
  <si>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</si>
  <si>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</si>
  <si>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</si>
  <si>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</si>
  <si>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</si>
  <si>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</si>
  <si>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</si>
  <si>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</si>
  <si>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</si>
  <si>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</si>
  <si>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</si>
  <si>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</si>
  <si>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</si>
  <si>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</si>
  <si>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</si>
  <si>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</si>
  <si>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</si>
  <si>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</si>
  <si>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</si>
  <si>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</si>
  <si>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</si>
  <si>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</si>
  <si>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</si>
  <si>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</si>
  <si>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</si>
  <si>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</si>
  <si>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</si>
  <si>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</si>
  <si>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</si>
  <si>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</si>
  <si>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</si>
  <si>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</si>
  <si>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</si>
  <si>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</si>
  <si>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</si>
  <si>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</si>
  <si>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</si>
  <si>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</si>
  <si>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</si>
  <si>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</si>
  <si>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</si>
  <si>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</si>
  <si>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</si>
  <si>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</si>
  <si>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</si>
  <si>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</si>
  <si>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</si>
  <si>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</si>
  <si>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</si>
  <si>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</si>
  <si>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</si>
  <si>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</si>
  <si>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</si>
  <si>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</si>
  <si>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</si>
  <si>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</si>
  <si>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</si>
  <si>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</si>
  <si>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</si>
  <si>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</si>
  <si>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</si>
  <si>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</si>
  <si>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</si>
  <si>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</si>
  <si>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</si>
  <si>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</si>
  <si>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</si>
  <si>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</si>
  <si>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</si>
  <si>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</si>
  <si>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</si>
  <si>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</si>
  <si>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</si>
  <si>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</si>
  <si>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</si>
  <si>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</si>
  <si>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</si>
  <si>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</si>
  <si>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</si>
  <si>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</si>
  <si>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</si>
  <si>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</si>
  <si>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</si>
  <si>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</si>
  <si>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</si>
  <si>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</si>
  <si>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</si>
  <si>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</si>
  <si>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</si>
  <si>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</si>
  <si>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</si>
  <si>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</si>
  <si>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</si>
  <si>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</si>
  <si>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</si>
  <si>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</si>
  <si>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</si>
  <si>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</si>
  <si>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</si>
  <si>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</si>
  <si>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</si>
  <si>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</si>
  <si>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</si>
  <si>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</si>
  <si>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</si>
  <si>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</si>
  <si>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</si>
  <si>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</si>
  <si>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</si>
  <si>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</si>
  <si>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</si>
  <si>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</si>
  <si>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</si>
  <si>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</si>
  <si>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</si>
  <si>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</si>
  <si>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</si>
  <si>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</si>
  <si>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</si>
  <si>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</si>
  <si>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</si>
  <si>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</si>
  <si>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</si>
  <si>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</si>
  <si>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</si>
  <si>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</si>
  <si>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</si>
  <si>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</si>
  <si>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</si>
  <si>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</si>
  <si>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</si>
  <si>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</si>
  <si>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</si>
  <si>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</si>
  <si>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</si>
  <si>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</si>
  <si>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</si>
  <si>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</si>
  <si>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</si>
  <si>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</si>
  <si>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</si>
  <si>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</si>
  <si>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</si>
  <si>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</si>
  <si>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</si>
  <si>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</si>
  <si>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</si>
  <si>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</si>
  <si>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</si>
  <si>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</si>
  <si>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</si>
  <si>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</si>
  <si>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</si>
  <si>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</si>
  <si>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</si>
  <si>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</si>
  <si>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</si>
  <si>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</si>
  <si>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</si>
  <si>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</si>
  <si>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</si>
  <si>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</si>
  <si>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</si>
  <si>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</si>
  <si>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</si>
  <si>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</si>
  <si>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</si>
  <si>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</si>
  <si>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</si>
  <si>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</si>
  <si>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</si>
  <si>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</si>
  <si>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</si>
  <si>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</si>
  <si>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</si>
  <si>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</si>
  <si>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</si>
  <si>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</si>
  <si>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</si>
  <si>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</si>
  <si>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</si>
  <si>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</si>
  <si>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</si>
  <si>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</si>
  <si>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</si>
  <si>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</si>
  <si>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</si>
  <si>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</si>
  <si>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</si>
  <si>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</si>
  <si>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</si>
  <si>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</si>
  <si>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</si>
  <si>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</si>
  <si>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</si>
  <si>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</si>
  <si>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</si>
  <si>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</si>
  <si>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</si>
  <si>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</si>
  <si>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</si>
  <si>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</si>
  <si>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</si>
  <si>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</si>
  <si>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</si>
  <si>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</si>
  <si>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</si>
  <si>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</si>
  <si>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</si>
  <si>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</si>
  <si>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</si>
  <si>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</si>
  <si>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</si>
  <si>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</si>
  <si>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</si>
  <si>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</si>
  <si>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</si>
  <si>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</si>
  <si>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</si>
  <si>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</si>
  <si>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</si>
  <si>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</si>
  <si>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</si>
  <si>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</si>
  <si>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</si>
  <si>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</si>
  <si>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</si>
  <si>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</si>
  <si>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</si>
  <si>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</si>
  <si>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</si>
  <si>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</si>
  <si>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</si>
  <si>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</si>
  <si>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</si>
  <si>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</si>
  <si>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</si>
  <si>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</si>
  <si>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</si>
  <si>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</si>
  <si>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</si>
  <si>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</si>
  <si>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</si>
  <si>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</si>
  <si>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</si>
  <si>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</si>
  <si>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</si>
  <si>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</si>
  <si>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</si>
  <si>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</si>
  <si>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</si>
  <si>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</si>
  <si>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</si>
  <si>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</si>
  <si>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</si>
  <si>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</si>
  <si>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</si>
  <si>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</si>
  <si>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</si>
  <si>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</si>
  <si>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</si>
  <si>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</si>
  <si>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</si>
  <si>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</si>
  <si>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</si>
  <si>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</si>
  <si>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</si>
  <si>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</si>
  <si>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</si>
  <si>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</si>
  <si>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</si>
  <si>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</si>
  <si>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</si>
  <si>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</si>
  <si>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</si>
  <si>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</si>
  <si>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</si>
  <si>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</si>
  <si>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</si>
  <si>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</si>
  <si>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</si>
  <si>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</si>
  <si>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</si>
  <si>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</si>
  <si>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</si>
  <si>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</si>
  <si>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</si>
  <si>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</si>
  <si>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</si>
  <si>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</si>
  <si>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</si>
  <si>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</si>
  <si>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</si>
  <si>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</si>
  <si>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</si>
  <si>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</si>
  <si>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</si>
  <si>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</si>
  <si>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</si>
  <si>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</si>
  <si>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</si>
  <si>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</si>
  <si>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</si>
  <si>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</si>
  <si>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</si>
  <si>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</si>
  <si>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</si>
  <si>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</si>
  <si>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</si>
  <si>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</si>
  <si>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</si>
  <si>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</si>
  <si>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</si>
  <si>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</si>
  <si>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</si>
  <si>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</si>
  <si>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</si>
  <si>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</si>
  <si>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</si>
  <si>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</si>
  <si>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</si>
  <si>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</si>
  <si>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</si>
  <si>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</si>
  <si>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</si>
  <si>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</si>
  <si>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</si>
  <si>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</si>
  <si>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</si>
  <si>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</si>
  <si>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</si>
  <si>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</si>
  <si>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</si>
  <si>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</si>
  <si>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</si>
  <si>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</si>
  <si>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</si>
  <si>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</si>
  <si>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</si>
  <si>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</si>
  <si>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</si>
  <si>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</si>
  <si>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</si>
  <si>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</si>
  <si>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</si>
  <si>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</si>
  <si>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</si>
  <si>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</si>
  <si>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</si>
  <si>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</si>
  <si>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</si>
  <si>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</si>
  <si>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</si>
  <si>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</si>
  <si>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</si>
  <si>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</si>
  <si>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</si>
  <si>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</si>
  <si>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</si>
  <si>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</si>
  <si>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</si>
  <si>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</si>
  <si>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</si>
  <si>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</si>
  <si>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</si>
  <si>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</si>
  <si>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</si>
  <si>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</si>
  <si>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</si>
  <si>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</si>
  <si>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</si>
  <si>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</si>
  <si>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</si>
  <si>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</si>
  <si>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</si>
  <si>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</si>
  <si>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</si>
  <si>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</si>
  <si>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</si>
  <si>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</si>
  <si>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</si>
  <si>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</si>
  <si>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</si>
  <si>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</si>
  <si>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</si>
  <si>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</si>
  <si>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</si>
  <si>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</si>
  <si>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</si>
  <si>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</si>
  <si>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</si>
  <si>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</si>
  <si>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</si>
  <si>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</si>
  <si>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</si>
  <si>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</si>
  <si>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</si>
  <si>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</si>
  <si>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</si>
  <si>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</si>
  <si>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</si>
  <si>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</si>
  <si>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</si>
  <si>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鳥取県立総合療育センター</t>
    <phoneticPr fontId="3"/>
  </si>
  <si>
    <t>〒683-0004 米子市上福原７－１３－３</t>
    <phoneticPr fontId="3"/>
  </si>
  <si>
    <t>〇</t>
  </si>
  <si>
    <t>都道府県</t>
  </si>
  <si>
    <t>障害者施設等７対１入院基本料</t>
  </si>
  <si>
    <t>ＤＰＣ病院ではない</t>
  </si>
  <si>
    <t>-</t>
    <phoneticPr fontId="3"/>
  </si>
  <si>
    <t>きらきら棟</t>
  </si>
  <si>
    <t>慢性期機能</t>
  </si>
  <si>
    <t>複数の診療科で活用</t>
  </si>
  <si>
    <t>整形外科</t>
  </si>
  <si>
    <t>リハビリテーション科</t>
  </si>
  <si>
    <t>すこやか棟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</si>
</sst>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1049</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69</v>
      </c>
      <c r="K99" s="237" t="str">
        <f>IF(OR(COUNTIF(L99:M99,"未確認")&gt;0,COUNTIF(L99:M99,"~*")&gt;0),"※","")</f>
        <v/>
      </c>
      <c r="L99" s="258">
        <v>26</v>
      </c>
      <c r="M99" s="258">
        <v>43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IF(OR(COUNTIF(L101:M101,"未確認")&gt;0,COUNTIF(L101:M101,"~*")&gt;0),"※","")</f>
        <v/>
      </c>
      <c r="L101" s="258">
        <v>17</v>
      </c>
      <c r="M101" s="258">
        <v>20</v>
      </c>
    </row>
    <row r="102" spans="1:22" s="83" customFormat="1" ht="34.5" customHeight="1">
      <c r="A102" s="244" t="s">
        <v>610</v>
      </c>
      <c r="B102" s="84"/>
      <c r="C102" s="377"/>
      <c r="D102" s="379"/>
      <c r="E102" s="317" t="s">
        <v>612</v>
      </c>
      <c r="F102" s="318"/>
      <c r="G102" s="318"/>
      <c r="H102" s="319"/>
      <c r="I102" s="420"/>
      <c r="J102" s="256">
        <f t="shared" si="0"/>
        <v>69</v>
      </c>
      <c r="K102" s="237" t="str">
        <f t="shared" ref="K102:K111" si="1">IF(OR(COUNTIF(L101:M101,"未確認")&gt;0,COUNTIF(L101:M101,"~*")&gt;0),"※","")</f>
        <v/>
      </c>
      <c r="L102" s="258">
        <v>26</v>
      </c>
      <c r="M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1046</v>
      </c>
    </row>
    <row r="121" spans="1:22" s="83" customFormat="1" ht="40.5" customHeight="1">
      <c r="A121" s="244" t="s">
        <v>618</v>
      </c>
      <c r="B121" s="1"/>
      <c r="C121" s="295"/>
      <c r="D121" s="297"/>
      <c r="E121" s="334" t="s">
        <v>53</v>
      </c>
      <c r="F121" s="335"/>
      <c r="G121" s="335"/>
      <c r="H121" s="336"/>
      <c r="I121" s="354"/>
      <c r="J121" s="101"/>
      <c r="K121" s="102"/>
      <c r="L121" s="98" t="s">
        <v>533</v>
      </c>
      <c r="M121" s="98" t="s">
        <v>534</v>
      </c>
    </row>
    <row r="122" spans="1:22" s="83" customFormat="1" ht="40.5" customHeight="1">
      <c r="A122" s="244" t="s">
        <v>619</v>
      </c>
      <c r="B122" s="1"/>
      <c r="C122" s="295"/>
      <c r="D122" s="297"/>
      <c r="E122" s="396"/>
      <c r="F122" s="418"/>
      <c r="G122" s="418"/>
      <c r="H122" s="397"/>
      <c r="I122" s="354"/>
      <c r="J122" s="101"/>
      <c r="K122" s="102"/>
      <c r="L122" s="98" t="s">
        <v>533</v>
      </c>
      <c r="M122" s="98" t="s">
        <v>1047</v>
      </c>
    </row>
    <row r="123" spans="1:22" s="83" customFormat="1" ht="40.5" customHeight="1">
      <c r="A123" s="244" t="s">
        <v>620</v>
      </c>
      <c r="B123" s="1"/>
      <c r="C123" s="289"/>
      <c r="D123" s="290"/>
      <c r="E123" s="377"/>
      <c r="F123" s="378"/>
      <c r="G123" s="378"/>
      <c r="H123" s="379"/>
      <c r="I123" s="341"/>
      <c r="J123" s="105"/>
      <c r="K123" s="106"/>
      <c r="L123" s="98" t="s">
        <v>533</v>
      </c>
      <c r="M123" s="98" t="s">
        <v>1048</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1041</v>
      </c>
      <c r="M131" s="98" t="s">
        <v>1041</v>
      </c>
    </row>
    <row r="132" spans="1:22" s="83" customFormat="1" ht="34.5" customHeight="1">
      <c r="A132" s="244" t="s">
        <v>621</v>
      </c>
      <c r="B132" s="84"/>
      <c r="C132" s="295"/>
      <c r="D132" s="297"/>
      <c r="E132" s="320" t="s">
        <v>58</v>
      </c>
      <c r="F132" s="321"/>
      <c r="G132" s="321"/>
      <c r="H132" s="322"/>
      <c r="I132" s="389"/>
      <c r="J132" s="101"/>
      <c r="K132" s="102"/>
      <c r="L132" s="82">
        <v>26</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13</v>
      </c>
      <c r="K166" s="264" t="str">
        <f t="shared" si="3"/>
        <v>※</v>
      </c>
      <c r="L166" s="117">
        <v>13</v>
      </c>
      <c r="M166" s="117" t="s">
        <v>541</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38</v>
      </c>
      <c r="K269" s="81" t="str">
        <f t="shared" si="8"/>
        <v/>
      </c>
      <c r="L269" s="147">
        <v>18</v>
      </c>
      <c r="M269" s="147">
        <v>20</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1.9</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1</v>
      </c>
    </row>
    <row r="274" spans="1:13" s="83" customFormat="1" ht="34.5" customHeight="1">
      <c r="A274" s="249" t="s">
        <v>727</v>
      </c>
      <c r="B274" s="120"/>
      <c r="C274" s="372"/>
      <c r="D274" s="372"/>
      <c r="E274" s="372"/>
      <c r="F274" s="372"/>
      <c r="G274" s="371" t="s">
        <v>148</v>
      </c>
      <c r="H274" s="371"/>
      <c r="I274" s="404"/>
      <c r="J274" s="266">
        <f t="shared" si="9"/>
        <v>2.2999999999999998</v>
      </c>
      <c r="K274" s="81" t="str">
        <f t="shared" si="8"/>
        <v/>
      </c>
      <c r="L274" s="148">
        <v>1.5</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1049</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65</v>
      </c>
      <c r="K392" s="81" t="str">
        <f t="shared" ref="K392:K397" si="12">IF(OR(COUNTIF(L392:M392,"未確認")&gt;0,COUNTIF(L392:M392,"~*")&gt;0),"※","")</f>
        <v/>
      </c>
      <c r="L392" s="147">
        <v>4</v>
      </c>
      <c r="M392" s="147">
        <v>61</v>
      </c>
    </row>
    <row r="393" spans="1:22" s="83" customFormat="1" ht="34.5" customHeight="1">
      <c r="A393" s="249" t="s">
        <v>773</v>
      </c>
      <c r="B393" s="84"/>
      <c r="C393" s="370"/>
      <c r="D393" s="380"/>
      <c r="E393" s="320" t="s">
        <v>224</v>
      </c>
      <c r="F393" s="321"/>
      <c r="G393" s="321"/>
      <c r="H393" s="322"/>
      <c r="I393" s="343"/>
      <c r="J393" s="140">
        <f t="shared" si="11"/>
        <v>57</v>
      </c>
      <c r="K393" s="81" t="str">
        <f t="shared" si="12"/>
        <v/>
      </c>
      <c r="L393" s="147">
        <v>4</v>
      </c>
      <c r="M393" s="147">
        <v>53</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0</v>
      </c>
      <c r="M394" s="147">
        <v>8</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7769</v>
      </c>
      <c r="K396" s="81" t="str">
        <f t="shared" si="12"/>
        <v/>
      </c>
      <c r="L396" s="147">
        <v>4652</v>
      </c>
      <c r="M396" s="147">
        <v>3117</v>
      </c>
    </row>
    <row r="397" spans="1:22" s="83" customFormat="1" ht="34.5" customHeight="1">
      <c r="A397" s="250" t="s">
        <v>777</v>
      </c>
      <c r="B397" s="119"/>
      <c r="C397" s="370"/>
      <c r="D397" s="320" t="s">
        <v>228</v>
      </c>
      <c r="E397" s="321"/>
      <c r="F397" s="321"/>
      <c r="G397" s="321"/>
      <c r="H397" s="322"/>
      <c r="I397" s="344"/>
      <c r="J397" s="140">
        <f t="shared" si="11"/>
        <v>65</v>
      </c>
      <c r="K397" s="81" t="str">
        <f t="shared" si="12"/>
        <v/>
      </c>
      <c r="L397" s="147">
        <v>4</v>
      </c>
      <c r="M397" s="147">
        <v>61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v>
      </c>
      <c r="K405" s="81" t="str">
        <f t="shared" ref="K405:K422" si="14">IF(OR(COUNTIF(L405:M405,"未確認")&gt;0,COUNTIF(L405:M405,"~*")&gt;0),"※","")</f>
        <v/>
      </c>
      <c r="L405" s="147">
        <v>4</v>
      </c>
      <c r="M405" s="147">
        <v>61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45</v>
      </c>
      <c r="K407" s="81" t="str">
        <f t="shared" si="14"/>
        <v/>
      </c>
      <c r="L407" s="147">
        <v>1</v>
      </c>
      <c r="M407" s="147">
        <v>44</v>
      </c>
    </row>
    <row r="408" spans="1:22" s="83" customFormat="1" ht="34.5" customHeight="1">
      <c r="A408" s="251" t="s">
        <v>781</v>
      </c>
      <c r="B408" s="119"/>
      <c r="C408" s="369"/>
      <c r="D408" s="369"/>
      <c r="E408" s="320" t="s">
        <v>236</v>
      </c>
      <c r="F408" s="321"/>
      <c r="G408" s="321"/>
      <c r="H408" s="322"/>
      <c r="I408" s="361"/>
      <c r="J408" s="140">
        <f t="shared" si="13"/>
        <v>11</v>
      </c>
      <c r="K408" s="81" t="str">
        <f t="shared" si="14"/>
        <v/>
      </c>
      <c r="L408" s="147">
        <v>3</v>
      </c>
      <c r="M408" s="147">
        <v>8</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0</v>
      </c>
      <c r="M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65</v>
      </c>
      <c r="K413" s="81" t="str">
        <f t="shared" si="14"/>
        <v/>
      </c>
      <c r="L413" s="147">
        <v>4</v>
      </c>
      <c r="M413" s="147">
        <v>61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61</v>
      </c>
      <c r="K415" s="81" t="str">
        <f t="shared" si="14"/>
        <v/>
      </c>
      <c r="L415" s="147">
        <v>1</v>
      </c>
      <c r="M415" s="147">
        <v>60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3</v>
      </c>
      <c r="M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65</v>
      </c>
      <c r="K430" s="193" t="str">
        <f>IF(OR(COUNTIF(L430:M430,"未確認")&gt;0,COUNTIF(L430:M430,"~*")&gt;0),"※","")</f>
        <v/>
      </c>
      <c r="L430" s="147">
        <v>4</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0</v>
      </c>
      <c r="M431" s="147">
        <v>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1</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51</v>
      </c>
      <c r="K433" s="193" t="str">
        <f>IF(OR(COUNTIF(L433:M433,"未確認")&gt;0,COUNTIF(L433:M433,"~*")&gt;0),"※","")</f>
        <v/>
      </c>
      <c r="L433" s="147">
        <v>3</v>
      </c>
      <c r="M433" s="147">
        <v>48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1049</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1049</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v>
      </c>
      <c r="K646" s="201" t="str">
        <f t="shared" ref="K646:K660" si="33">IF(OR(COUNTIF(L646:M646,"未確認")&gt;0,COUNTIF(L646:M646,"*")&gt;0),"※","")</f>
        <v>※</v>
      </c>
      <c r="L646" s="117">
        <v>13</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v>13</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13</v>
      </c>
      <c r="K694" s="201" t="str">
        <f>IF(OR(COUNTIF(L694:M694,"未確認")&gt;0,COUNTIF(L694:M694,"*")&gt;0),"※","")</f>
        <v>※</v>
      </c>
      <c r="L694" s="117">
        <v>13</v>
      </c>
      <c r="M694" s="117" t="s">
        <v>541</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3BA415-CE1E-48ED-A529-329FC81B5474}"/>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