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itpro1\Homes$\nodahideshi\Documents\人口移動調査\HP公表用\2020_01\"/>
    </mc:Choice>
  </mc:AlternateContent>
  <bookViews>
    <workbookView xWindow="0" yWindow="0" windowWidth="20490" windowHeight="75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62913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<sst xmlns="http://schemas.openxmlformats.org/spreadsheetml/2006/main" count="194" uniqueCount="64">
  <si>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</si>
  <si>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</si>
  <si>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</si>
  <si>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</si>
  <si>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</si>
  <si>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</si>
  <si>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</si>
  <si>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</si>
  <si>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</si>
  <si>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</si>
  <si>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</si>
  <si>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</si>
  <si>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</si>
  <si>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</si>
  <si>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</si>
  <si>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</si>
  <si>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</si>
  <si>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</si>
  <si>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</si>
  <si>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</si>
  <si>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</si>
  <si>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</si>
  <si>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</si>
  <si>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</si>
  <si>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</si>
  <si>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</si>
  <si>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</si>
  <si>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</si>
  <si>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</si>
  <si>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</si>
  <si>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</si>
  <si>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</si>
  <si>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</si>
  <si>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</si>
  <si>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</si>
  <si>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</si>
  <si>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</si>
  <si>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</si>
  <si>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</si>
  <si>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</si>
  <si>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</si>
  <si>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</si>
  <si>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</si>
  <si>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</si>
  <si>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</si>
  <si>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</si>
  <si>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</si>
  <si>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</si>
  <si>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</si>
  <si>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</si>
  <si>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</si>
  <si>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</si>
  <si>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</si>
  <si>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第１３表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</si>
  <si>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</si>
  <si>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</si>
  <si>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</si>
  <si>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</si>
  <si>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</si>
  <si>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</si>
  <si>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</si>
  <si>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</si>
  <si>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</si>
  <si>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第１０表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</si>
</sst>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topLeftCell="A2" zoomScaleNormal="100" zoomScaleSheetLayoutView="100" workbookViewId="0">
      <selection activeCell="A2" sqref="A2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4" x14ac:dyDescent="0.15">
      <c r="A2" t="s">
        <v>63</v>
      </c>
      <c r="C2" s="16"/>
      <c r="D2" s="16"/>
      <c r="E2" s="16"/>
      <c r="F2" s="16"/>
    </row>
    <row r="3" spans="1:24" x14ac:dyDescent="0.15">
      <c r="C3" s="16"/>
      <c r="D3" s="16"/>
      <c r="E3" s="16"/>
      <c r="F3" s="16"/>
    </row>
    <row r="4" spans="1:24" x14ac:dyDescent="0.15">
      <c r="A4" t="s">
        <v>44</v>
      </c>
      <c r="C4" s="16"/>
      <c r="D4" s="16"/>
      <c r="E4" s="16"/>
      <c r="F4" s="16"/>
    </row>
    <row r="5" spans="1:24" ht="13.5" customHeight="1" x14ac:dyDescent="0.15">
      <c r="A5" s="74" t="s">
        <v>39</v>
      </c>
      <c r="B5" s="86" t="s">
        <v>42</v>
      </c>
      <c r="C5" s="87"/>
      <c r="D5" s="87"/>
      <c r="E5" s="87"/>
      <c r="F5" s="88"/>
      <c r="G5" s="80" t="s">
        <v>41</v>
      </c>
      <c r="H5" s="81"/>
      <c r="I5" s="81"/>
      <c r="J5" s="81"/>
      <c r="K5" s="81"/>
      <c r="L5" s="81"/>
      <c r="M5" s="81"/>
      <c r="N5" s="82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15">
      <c r="A6" s="75"/>
      <c r="B6" s="20"/>
      <c r="C6" s="77" t="s">
        <v>55</v>
      </c>
      <c r="D6" s="77" t="s">
        <v>57</v>
      </c>
      <c r="E6" s="77" t="s">
        <v>56</v>
      </c>
      <c r="F6" s="77" t="s">
        <v>58</v>
      </c>
      <c r="G6" s="15"/>
      <c r="H6" s="20"/>
      <c r="I6" s="85" t="s">
        <v>59</v>
      </c>
      <c r="J6" s="20"/>
      <c r="K6" s="85" t="s">
        <v>59</v>
      </c>
      <c r="L6" s="86" t="s">
        <v>48</v>
      </c>
      <c r="M6" s="87"/>
      <c r="N6" s="88"/>
      <c r="O6" s="14"/>
      <c r="P6" s="80" t="s">
        <v>36</v>
      </c>
      <c r="Q6" s="81"/>
      <c r="R6" s="81"/>
      <c r="S6" s="82"/>
      <c r="T6" s="80" t="s">
        <v>35</v>
      </c>
      <c r="U6" s="81"/>
      <c r="V6" s="81"/>
      <c r="W6" s="82"/>
      <c r="X6" s="26" t="s">
        <v>48</v>
      </c>
    </row>
    <row r="7" spans="1:24" ht="13.5" customHeight="1" x14ac:dyDescent="0.15">
      <c r="A7" s="75"/>
      <c r="B7" s="18" t="s">
        <v>43</v>
      </c>
      <c r="C7" s="78"/>
      <c r="D7" s="78"/>
      <c r="E7" s="78"/>
      <c r="F7" s="78"/>
      <c r="G7" s="11" t="s">
        <v>32</v>
      </c>
      <c r="H7" s="12" t="s">
        <v>34</v>
      </c>
      <c r="I7" s="83"/>
      <c r="J7" s="18" t="s">
        <v>33</v>
      </c>
      <c r="K7" s="83"/>
      <c r="L7" s="85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85" t="s">
        <v>59</v>
      </c>
      <c r="R7" s="85" t="s">
        <v>31</v>
      </c>
      <c r="S7" s="13" t="s">
        <v>30</v>
      </c>
      <c r="T7" s="12" t="s">
        <v>32</v>
      </c>
      <c r="U7" s="85" t="s">
        <v>59</v>
      </c>
      <c r="V7" s="83" t="s">
        <v>31</v>
      </c>
      <c r="W7" s="21" t="s">
        <v>49</v>
      </c>
      <c r="X7" s="85" t="s">
        <v>50</v>
      </c>
    </row>
    <row r="8" spans="1:24" ht="30.75" customHeight="1" x14ac:dyDescent="0.15">
      <c r="A8" s="76"/>
      <c r="B8" s="19"/>
      <c r="C8" s="79"/>
      <c r="D8" s="79"/>
      <c r="E8" s="79"/>
      <c r="F8" s="79"/>
      <c r="G8" s="11"/>
      <c r="H8" s="10"/>
      <c r="I8" s="84"/>
      <c r="J8" s="19"/>
      <c r="K8" s="84"/>
      <c r="L8" s="84"/>
      <c r="M8" s="19"/>
      <c r="N8" s="19"/>
      <c r="O8" s="10"/>
      <c r="P8" s="10"/>
      <c r="Q8" s="84"/>
      <c r="R8" s="84"/>
      <c r="S8" s="9"/>
      <c r="T8" s="10"/>
      <c r="U8" s="84"/>
      <c r="V8" s="84"/>
      <c r="W8" s="22"/>
      <c r="X8" s="84"/>
    </row>
    <row r="9" spans="1:24" ht="18.75" customHeight="1" x14ac:dyDescent="0.15">
      <c r="A9" s="8" t="s">
        <v>29</v>
      </c>
      <c r="B9" s="34">
        <f>B10+B11</f>
        <v>-370</v>
      </c>
      <c r="C9" s="34">
        <f>C10+C11</f>
        <v>-160</v>
      </c>
      <c r="D9" s="64">
        <f>IF(B9-C9=0,"-",(1-(B9/(B9-C9)))*-1)</f>
        <v>0.76190476190476186</v>
      </c>
      <c r="E9" s="34">
        <f>E10+E11</f>
        <v>-4846</v>
      </c>
      <c r="F9" s="64">
        <f>IF(B9-E9=0,"-",(1-(B9/(B9-E9)))*-1)</f>
        <v>-1.0826630920464702</v>
      </c>
      <c r="G9" s="34">
        <f>G10+G11</f>
        <v>-379</v>
      </c>
      <c r="H9" s="34">
        <f>H10+H11</f>
        <v>318</v>
      </c>
      <c r="I9" s="34">
        <f>I10+I11</f>
        <v>4013</v>
      </c>
      <c r="J9" s="34">
        <f>J10+J11</f>
        <v>697</v>
      </c>
      <c r="K9" s="34">
        <f>K10+K11</f>
        <v>7611</v>
      </c>
      <c r="L9" s="51">
        <f t="shared" ref="L9:L19" si="0">M9-N9</f>
        <v>-8.0424964267037513</v>
      </c>
      <c r="M9" s="55">
        <v>6.7480576878411416</v>
      </c>
      <c r="N9" s="55">
        <v>14.790554114544893</v>
      </c>
      <c r="O9" s="34">
        <f t="shared" ref="O9:W9" si="1">O10+O11</f>
        <v>9</v>
      </c>
      <c r="P9" s="34">
        <f t="shared" si="1"/>
        <v>939</v>
      </c>
      <c r="Q9" s="34">
        <f t="shared" si="1"/>
        <v>16151</v>
      </c>
      <c r="R9" s="34">
        <f t="shared" si="1"/>
        <v>540</v>
      </c>
      <c r="S9" s="34">
        <f t="shared" si="1"/>
        <v>399</v>
      </c>
      <c r="T9" s="34">
        <f t="shared" si="1"/>
        <v>930</v>
      </c>
      <c r="U9" s="34">
        <f t="shared" si="1"/>
        <v>17399</v>
      </c>
      <c r="V9" s="34">
        <f t="shared" si="1"/>
        <v>531</v>
      </c>
      <c r="W9" s="34">
        <f t="shared" si="1"/>
        <v>399</v>
      </c>
      <c r="X9" s="51">
        <v>0.19098276475022047</v>
      </c>
    </row>
    <row r="10" spans="1:24" ht="18.75" customHeight="1" x14ac:dyDescent="0.15">
      <c r="A10" s="6" t="s">
        <v>28</v>
      </c>
      <c r="B10" s="35">
        <f>B20+B21+B22+B23</f>
        <v>-181</v>
      </c>
      <c r="C10" s="35">
        <f>C20+C21+C22+C23</f>
        <v>-110</v>
      </c>
      <c r="D10" s="65">
        <f t="shared" ref="D10:D38" si="2">IF(B10-C10=0,"-",(1-(B10/(B10-C10)))*-1)</f>
        <v>1.5492957746478875</v>
      </c>
      <c r="E10" s="35">
        <f>E20+E21+E22+E23</f>
        <v>-2766</v>
      </c>
      <c r="F10" s="65">
        <f t="shared" ref="F10:F38" si="3">IF(B10-E10=0,"-",(1-(B10/(B10-E10)))*-1)</f>
        <v>-1.0700193423597679</v>
      </c>
      <c r="G10" s="35">
        <f>G20+G21+G22+G23</f>
        <v>-223</v>
      </c>
      <c r="H10" s="35">
        <f>H20+H21+H22+H23</f>
        <v>246</v>
      </c>
      <c r="I10" s="35">
        <f>I20+I21+I22+I23</f>
        <v>3164</v>
      </c>
      <c r="J10" s="35">
        <f>J20+J21+J22+J23</f>
        <v>469</v>
      </c>
      <c r="K10" s="35">
        <f>K20+K21+K22+K23</f>
        <v>5154</v>
      </c>
      <c r="L10" s="48">
        <f t="shared" si="0"/>
        <v>-6.3137111201987262</v>
      </c>
      <c r="M10" s="56">
        <v>6.9649010563627192</v>
      </c>
      <c r="N10" s="56">
        <v>13.278612176561445</v>
      </c>
      <c r="O10" s="35">
        <f t="shared" ref="O10:W10" si="4">O20+O21+O22+O23</f>
        <v>42</v>
      </c>
      <c r="P10" s="35">
        <f t="shared" si="4"/>
        <v>676</v>
      </c>
      <c r="Q10" s="35">
        <f t="shared" si="4"/>
        <v>12272</v>
      </c>
      <c r="R10" s="35">
        <f t="shared" si="4"/>
        <v>432</v>
      </c>
      <c r="S10" s="35">
        <f t="shared" si="4"/>
        <v>244</v>
      </c>
      <c r="T10" s="35">
        <f t="shared" si="4"/>
        <v>634</v>
      </c>
      <c r="U10" s="35">
        <f t="shared" si="4"/>
        <v>13048</v>
      </c>
      <c r="V10" s="35">
        <f t="shared" si="4"/>
        <v>404</v>
      </c>
      <c r="W10" s="35">
        <f t="shared" si="4"/>
        <v>230</v>
      </c>
      <c r="X10" s="48">
        <v>1.189129448647293</v>
      </c>
    </row>
    <row r="11" spans="1:24" ht="18.75" customHeight="1" x14ac:dyDescent="0.15">
      <c r="A11" s="2" t="s">
        <v>27</v>
      </c>
      <c r="B11" s="36">
        <f>B12+B13+B14+B15+B16</f>
        <v>-189</v>
      </c>
      <c r="C11" s="36">
        <f>C12+C13+C14+C15+C16</f>
        <v>-50</v>
      </c>
      <c r="D11" s="66">
        <f t="shared" si="2"/>
        <v>0.35971223021582732</v>
      </c>
      <c r="E11" s="36">
        <f>E12+E13+E14+E15+E16</f>
        <v>-2080</v>
      </c>
      <c r="F11" s="66">
        <f t="shared" si="3"/>
        <v>-1.0999471179270228</v>
      </c>
      <c r="G11" s="36">
        <f>G12+G13+G14+G15+G16</f>
        <v>-156</v>
      </c>
      <c r="H11" s="36">
        <f>H12+H13+H14+H15+H16</f>
        <v>72</v>
      </c>
      <c r="I11" s="36">
        <f>I12+I13+I14+I15+I16</f>
        <v>849</v>
      </c>
      <c r="J11" s="36">
        <f>J12+J13+J14+J15+J16</f>
        <v>228</v>
      </c>
      <c r="K11" s="36">
        <f>K12+K13+K14+K15+K16</f>
        <v>2457</v>
      </c>
      <c r="L11" s="50">
        <f t="shared" si="0"/>
        <v>-13.215058482552013</v>
      </c>
      <c r="M11" s="57">
        <v>6.0992577611778529</v>
      </c>
      <c r="N11" s="57">
        <v>19.314316243729866</v>
      </c>
      <c r="O11" s="36">
        <f t="shared" ref="O11:W11" si="5">O12+O13+O14+O15+O16</f>
        <v>-33</v>
      </c>
      <c r="P11" s="36">
        <f t="shared" si="5"/>
        <v>263</v>
      </c>
      <c r="Q11" s="36">
        <f t="shared" si="5"/>
        <v>3879</v>
      </c>
      <c r="R11" s="36">
        <f t="shared" si="5"/>
        <v>108</v>
      </c>
      <c r="S11" s="36">
        <f t="shared" si="5"/>
        <v>155</v>
      </c>
      <c r="T11" s="36">
        <f t="shared" si="5"/>
        <v>296</v>
      </c>
      <c r="U11" s="36">
        <f t="shared" si="5"/>
        <v>4351</v>
      </c>
      <c r="V11" s="36">
        <f t="shared" si="5"/>
        <v>127</v>
      </c>
      <c r="W11" s="36">
        <f t="shared" si="5"/>
        <v>169</v>
      </c>
      <c r="X11" s="53">
        <v>-2.7954931405398469</v>
      </c>
    </row>
    <row r="12" spans="1:24" ht="18.75" customHeight="1" x14ac:dyDescent="0.15">
      <c r="A12" s="6" t="s">
        <v>26</v>
      </c>
      <c r="B12" s="35">
        <f>B24</f>
        <v>-8</v>
      </c>
      <c r="C12" s="35">
        <f>C24</f>
        <v>3</v>
      </c>
      <c r="D12" s="65">
        <f t="shared" si="2"/>
        <v>-0.27272727272727271</v>
      </c>
      <c r="E12" s="35">
        <f>E24</f>
        <v>-184</v>
      </c>
      <c r="F12" s="65">
        <f t="shared" si="3"/>
        <v>-1.0454545454545454</v>
      </c>
      <c r="G12" s="35">
        <f>G24</f>
        <v>-8</v>
      </c>
      <c r="H12" s="35">
        <f>H24</f>
        <v>7</v>
      </c>
      <c r="I12" s="35">
        <f>I24</f>
        <v>64</v>
      </c>
      <c r="J12" s="35">
        <f>J24</f>
        <v>15</v>
      </c>
      <c r="K12" s="35">
        <f>K24</f>
        <v>185</v>
      </c>
      <c r="L12" s="48">
        <f t="shared" si="0"/>
        <v>-8.6543135232540216</v>
      </c>
      <c r="M12" s="56">
        <v>7.5725243328472693</v>
      </c>
      <c r="N12" s="56">
        <v>16.226837856101291</v>
      </c>
      <c r="O12" s="35">
        <f t="shared" ref="O12:W12" si="6">O24</f>
        <v>0</v>
      </c>
      <c r="P12" s="35">
        <f t="shared" si="6"/>
        <v>20</v>
      </c>
      <c r="Q12" s="35">
        <f t="shared" si="6"/>
        <v>288</v>
      </c>
      <c r="R12" s="35">
        <f t="shared" si="6"/>
        <v>8</v>
      </c>
      <c r="S12" s="35">
        <f t="shared" si="6"/>
        <v>12</v>
      </c>
      <c r="T12" s="35">
        <f t="shared" si="6"/>
        <v>20</v>
      </c>
      <c r="U12" s="35">
        <f t="shared" si="6"/>
        <v>351</v>
      </c>
      <c r="V12" s="35">
        <f t="shared" si="6"/>
        <v>11</v>
      </c>
      <c r="W12" s="35">
        <f t="shared" si="6"/>
        <v>9</v>
      </c>
      <c r="X12" s="48">
        <v>0</v>
      </c>
    </row>
    <row r="13" spans="1:24" ht="18.75" customHeight="1" x14ac:dyDescent="0.15">
      <c r="A13" s="4" t="s">
        <v>25</v>
      </c>
      <c r="B13" s="37">
        <f>B25+B26+B27</f>
        <v>-58</v>
      </c>
      <c r="C13" s="37">
        <f>C25+C26+C27</f>
        <v>-39</v>
      </c>
      <c r="D13" s="67">
        <f t="shared" si="2"/>
        <v>2.0526315789473686</v>
      </c>
      <c r="E13" s="37">
        <f>E25+E26+E27</f>
        <v>-544</v>
      </c>
      <c r="F13" s="67">
        <f t="shared" si="3"/>
        <v>-1.1193415637860082</v>
      </c>
      <c r="G13" s="37">
        <f>G25+G26+G27</f>
        <v>-34</v>
      </c>
      <c r="H13" s="37">
        <f>H25+H26+H27</f>
        <v>11</v>
      </c>
      <c r="I13" s="37">
        <f>I25+I26+I27</f>
        <v>125</v>
      </c>
      <c r="J13" s="37">
        <f>J25+J26+J27</f>
        <v>45</v>
      </c>
      <c r="K13" s="37">
        <f>K25+K26+K27</f>
        <v>484</v>
      </c>
      <c r="L13" s="49">
        <f t="shared" si="0"/>
        <v>-15.803662731244771</v>
      </c>
      <c r="M13" s="58">
        <v>5.1129497071674264</v>
      </c>
      <c r="N13" s="58">
        <v>20.916612438412198</v>
      </c>
      <c r="O13" s="37">
        <f t="shared" ref="O13:W13" si="7">O25+O26+O27</f>
        <v>-24</v>
      </c>
      <c r="P13" s="37">
        <f t="shared" si="7"/>
        <v>33</v>
      </c>
      <c r="Q13" s="37">
        <f t="shared" si="7"/>
        <v>638</v>
      </c>
      <c r="R13" s="37">
        <f t="shared" si="7"/>
        <v>10</v>
      </c>
      <c r="S13" s="37">
        <f t="shared" si="7"/>
        <v>23</v>
      </c>
      <c r="T13" s="37">
        <f t="shared" si="7"/>
        <v>57</v>
      </c>
      <c r="U13" s="37">
        <f t="shared" si="7"/>
        <v>823</v>
      </c>
      <c r="V13" s="37">
        <f t="shared" si="7"/>
        <v>16</v>
      </c>
      <c r="W13" s="37">
        <f t="shared" si="7"/>
        <v>41</v>
      </c>
      <c r="X13" s="49">
        <v>-11.155526633819839</v>
      </c>
    </row>
    <row r="14" spans="1:24" ht="18.75" customHeight="1" x14ac:dyDescent="0.15">
      <c r="A14" s="4" t="s">
        <v>24</v>
      </c>
      <c r="B14" s="37">
        <f>B28+B29+B30+B31</f>
        <v>-32</v>
      </c>
      <c r="C14" s="37">
        <f>C28+C29+C30+C31</f>
        <v>12</v>
      </c>
      <c r="D14" s="67">
        <f t="shared" si="2"/>
        <v>-0.27272727272727271</v>
      </c>
      <c r="E14" s="37">
        <f>E28+E29+E30+E31</f>
        <v>-644</v>
      </c>
      <c r="F14" s="67">
        <f t="shared" si="3"/>
        <v>-1.0522875816993464</v>
      </c>
      <c r="G14" s="37">
        <f>G28+G29+G30+G31</f>
        <v>-47</v>
      </c>
      <c r="H14" s="37">
        <f>H28+H29+H30+H31</f>
        <v>33</v>
      </c>
      <c r="I14" s="37">
        <f>I28+I29+I30+I31</f>
        <v>373</v>
      </c>
      <c r="J14" s="37">
        <f>J28+J29+J30+J31</f>
        <v>80</v>
      </c>
      <c r="K14" s="37">
        <f>K28+K29+K30+K31</f>
        <v>876</v>
      </c>
      <c r="L14" s="49">
        <f t="shared" si="0"/>
        <v>-10.471891319409472</v>
      </c>
      <c r="M14" s="58">
        <v>7.3526045434151603</v>
      </c>
      <c r="N14" s="58">
        <v>17.824495862824634</v>
      </c>
      <c r="O14" s="37">
        <f t="shared" ref="O14:W14" si="8">O28+O29+O30+O31</f>
        <v>15</v>
      </c>
      <c r="P14" s="37">
        <f t="shared" si="8"/>
        <v>100</v>
      </c>
      <c r="Q14" s="37">
        <f t="shared" si="8"/>
        <v>1452</v>
      </c>
      <c r="R14" s="37">
        <f t="shared" si="8"/>
        <v>38</v>
      </c>
      <c r="S14" s="37">
        <f t="shared" si="8"/>
        <v>62</v>
      </c>
      <c r="T14" s="37">
        <f t="shared" si="8"/>
        <v>85</v>
      </c>
      <c r="U14" s="37">
        <f t="shared" si="8"/>
        <v>1593</v>
      </c>
      <c r="V14" s="37">
        <f t="shared" si="8"/>
        <v>41</v>
      </c>
      <c r="W14" s="37">
        <f t="shared" si="8"/>
        <v>44</v>
      </c>
      <c r="X14" s="49">
        <v>3.3420929742796197</v>
      </c>
    </row>
    <row r="15" spans="1:24" ht="18.75" customHeight="1" x14ac:dyDescent="0.15">
      <c r="A15" s="4" t="s">
        <v>23</v>
      </c>
      <c r="B15" s="37">
        <f>B32+B33+B34+B35</f>
        <v>-55</v>
      </c>
      <c r="C15" s="37">
        <f>C32+C33+C34+C35</f>
        <v>-9</v>
      </c>
      <c r="D15" s="67">
        <f t="shared" si="2"/>
        <v>0.19565217391304346</v>
      </c>
      <c r="E15" s="37">
        <f>E32+E33+E34+E35</f>
        <v>-402</v>
      </c>
      <c r="F15" s="67">
        <f t="shared" si="3"/>
        <v>-1.1585014409221901</v>
      </c>
      <c r="G15" s="37">
        <f>G32+G33+G34+G35</f>
        <v>-46</v>
      </c>
      <c r="H15" s="37">
        <f>H32+H33+H34+H35</f>
        <v>19</v>
      </c>
      <c r="I15" s="37">
        <f>I32+I33+I34+I35</f>
        <v>249</v>
      </c>
      <c r="J15" s="37">
        <f>J32+J33+J34+J35</f>
        <v>65</v>
      </c>
      <c r="K15" s="39">
        <f>K32+K33+K34+K35</f>
        <v>651</v>
      </c>
      <c r="L15" s="49">
        <f>M15-N15</f>
        <v>-13.474968981086889</v>
      </c>
      <c r="M15" s="58">
        <v>5.5657480574054548</v>
      </c>
      <c r="N15" s="58">
        <v>19.040717038492343</v>
      </c>
      <c r="O15" s="39">
        <f t="shared" ref="O15:W15" si="9">O32+O33+O34+O35</f>
        <v>-9</v>
      </c>
      <c r="P15" s="37">
        <f t="shared" si="9"/>
        <v>94</v>
      </c>
      <c r="Q15" s="37">
        <f t="shared" si="9"/>
        <v>1240</v>
      </c>
      <c r="R15" s="37">
        <f t="shared" si="9"/>
        <v>43</v>
      </c>
      <c r="S15" s="37">
        <f t="shared" si="9"/>
        <v>51</v>
      </c>
      <c r="T15" s="37">
        <f>T32+T33+T34+T35</f>
        <v>103</v>
      </c>
      <c r="U15" s="37">
        <f t="shared" si="9"/>
        <v>1240</v>
      </c>
      <c r="V15" s="37">
        <f t="shared" si="9"/>
        <v>47</v>
      </c>
      <c r="W15" s="37">
        <f t="shared" si="9"/>
        <v>56</v>
      </c>
      <c r="X15" s="49">
        <v>-2.6364069745604795</v>
      </c>
    </row>
    <row r="16" spans="1:24" ht="18.75" customHeight="1" x14ac:dyDescent="0.15">
      <c r="A16" s="2" t="s">
        <v>22</v>
      </c>
      <c r="B16" s="36">
        <f>B36+B37+B38</f>
        <v>-36</v>
      </c>
      <c r="C16" s="36">
        <f>C36+C37+C38</f>
        <v>-17</v>
      </c>
      <c r="D16" s="66">
        <f t="shared" si="2"/>
        <v>0.89473684210526305</v>
      </c>
      <c r="E16" s="36">
        <f>E36+E37+E38</f>
        <v>-306</v>
      </c>
      <c r="F16" s="66">
        <f t="shared" si="3"/>
        <v>-1.1333333333333333</v>
      </c>
      <c r="G16" s="36">
        <f>G36+G37+G38</f>
        <v>-21</v>
      </c>
      <c r="H16" s="36">
        <f>H36+H37+H38</f>
        <v>2</v>
      </c>
      <c r="I16" s="36">
        <f>I36+I37+I38</f>
        <v>38</v>
      </c>
      <c r="J16" s="36">
        <f>J36+J37+J38</f>
        <v>23</v>
      </c>
      <c r="K16" s="36">
        <f>K36+K37+K38</f>
        <v>261</v>
      </c>
      <c r="L16" s="50">
        <f t="shared" si="0"/>
        <v>-25.39365970176944</v>
      </c>
      <c r="M16" s="57">
        <v>2.418443781120899</v>
      </c>
      <c r="N16" s="57">
        <v>27.81210348289034</v>
      </c>
      <c r="O16" s="36">
        <f t="shared" ref="O16:W16" si="10">O36+O37+O38</f>
        <v>-15</v>
      </c>
      <c r="P16" s="36">
        <f t="shared" si="10"/>
        <v>16</v>
      </c>
      <c r="Q16" s="36">
        <f t="shared" si="10"/>
        <v>261</v>
      </c>
      <c r="R16" s="36">
        <f t="shared" si="10"/>
        <v>9</v>
      </c>
      <c r="S16" s="36">
        <f t="shared" si="10"/>
        <v>7</v>
      </c>
      <c r="T16" s="36">
        <f t="shared" si="10"/>
        <v>31</v>
      </c>
      <c r="U16" s="36">
        <f t="shared" si="10"/>
        <v>344</v>
      </c>
      <c r="V16" s="36">
        <f t="shared" si="10"/>
        <v>12</v>
      </c>
      <c r="W16" s="36">
        <f t="shared" si="10"/>
        <v>19</v>
      </c>
      <c r="X16" s="53">
        <v>-18.138328358406742</v>
      </c>
    </row>
    <row r="17" spans="1:24" ht="18.75" customHeight="1" x14ac:dyDescent="0.15">
      <c r="A17" s="6" t="s">
        <v>21</v>
      </c>
      <c r="B17" s="35">
        <f>B12+B13+B20</f>
        <v>-137</v>
      </c>
      <c r="C17" s="35">
        <f>C12+C13+C20</f>
        <v>-49</v>
      </c>
      <c r="D17" s="65">
        <f t="shared" si="2"/>
        <v>0.55681818181818188</v>
      </c>
      <c r="E17" s="35">
        <f>E12+E13+E20</f>
        <v>-2046</v>
      </c>
      <c r="F17" s="65">
        <f t="shared" si="3"/>
        <v>-1.071765322158198</v>
      </c>
      <c r="G17" s="35">
        <f>G12+G13+G20</f>
        <v>-150</v>
      </c>
      <c r="H17" s="35">
        <f>H12+H13+H20</f>
        <v>115</v>
      </c>
      <c r="I17" s="35">
        <f>I12+I13+I20</f>
        <v>1521</v>
      </c>
      <c r="J17" s="35">
        <f>J12+J13+J20</f>
        <v>265</v>
      </c>
      <c r="K17" s="35">
        <f>K12+K13+K20</f>
        <v>2922</v>
      </c>
      <c r="L17" s="48">
        <f t="shared" si="0"/>
        <v>-7.8576343052688795</v>
      </c>
      <c r="M17" s="56">
        <v>6.0241863007061394</v>
      </c>
      <c r="N17" s="56">
        <v>13.881820605975019</v>
      </c>
      <c r="O17" s="35">
        <f t="shared" ref="O17:W17" si="11">O12+O13+O20</f>
        <v>13</v>
      </c>
      <c r="P17" s="35">
        <f t="shared" si="11"/>
        <v>301</v>
      </c>
      <c r="Q17" s="35">
        <f t="shared" si="11"/>
        <v>5589</v>
      </c>
      <c r="R17" s="35">
        <f t="shared" si="11"/>
        <v>184</v>
      </c>
      <c r="S17" s="35">
        <f t="shared" si="11"/>
        <v>117</v>
      </c>
      <c r="T17" s="35">
        <f t="shared" si="11"/>
        <v>288</v>
      </c>
      <c r="U17" s="35">
        <f t="shared" si="11"/>
        <v>6234</v>
      </c>
      <c r="V17" s="35">
        <f t="shared" si="11"/>
        <v>187</v>
      </c>
      <c r="W17" s="35">
        <f t="shared" si="11"/>
        <v>101</v>
      </c>
      <c r="X17" s="48">
        <v>0.68099497312330115</v>
      </c>
    </row>
    <row r="18" spans="1:24" ht="18.75" customHeight="1" x14ac:dyDescent="0.15">
      <c r="A18" s="4" t="s">
        <v>20</v>
      </c>
      <c r="B18" s="37">
        <f>B14+B22</f>
        <v>-85</v>
      </c>
      <c r="C18" s="37">
        <f>C14+C22</f>
        <v>-4</v>
      </c>
      <c r="D18" s="67">
        <f t="shared" si="2"/>
        <v>4.9382716049382713E-2</v>
      </c>
      <c r="E18" s="37">
        <f>E14+E22</f>
        <v>-1171</v>
      </c>
      <c r="F18" s="67">
        <f t="shared" si="3"/>
        <v>-1.0782688766114181</v>
      </c>
      <c r="G18" s="37">
        <f>G14+G22</f>
        <v>-59</v>
      </c>
      <c r="H18" s="37">
        <f>H14+H22</f>
        <v>66</v>
      </c>
      <c r="I18" s="37">
        <f>I14+I22</f>
        <v>728</v>
      </c>
      <c r="J18" s="37">
        <f>J14+J22</f>
        <v>125</v>
      </c>
      <c r="K18" s="37">
        <f>K14+K22</f>
        <v>1577</v>
      </c>
      <c r="L18" s="49">
        <f t="shared" si="0"/>
        <v>-6.9692150660611043</v>
      </c>
      <c r="M18" s="58">
        <v>7.796071090848014</v>
      </c>
      <c r="N18" s="58">
        <v>14.765286156909118</v>
      </c>
      <c r="O18" s="37">
        <f t="shared" ref="O18:W18" si="12">O14+O22</f>
        <v>-26</v>
      </c>
      <c r="P18" s="37">
        <f t="shared" si="12"/>
        <v>168</v>
      </c>
      <c r="Q18" s="37">
        <f t="shared" si="12"/>
        <v>2731</v>
      </c>
      <c r="R18" s="37">
        <f t="shared" si="12"/>
        <v>62</v>
      </c>
      <c r="S18" s="37">
        <f t="shared" si="12"/>
        <v>106</v>
      </c>
      <c r="T18" s="37">
        <f t="shared" si="12"/>
        <v>194</v>
      </c>
      <c r="U18" s="37">
        <f t="shared" si="12"/>
        <v>3053</v>
      </c>
      <c r="V18" s="37">
        <f t="shared" si="12"/>
        <v>77</v>
      </c>
      <c r="W18" s="37">
        <f t="shared" si="12"/>
        <v>117</v>
      </c>
      <c r="X18" s="49">
        <v>-3.0711795206370986</v>
      </c>
    </row>
    <row r="19" spans="1:24" ht="18.75" customHeight="1" x14ac:dyDescent="0.15">
      <c r="A19" s="2" t="s">
        <v>19</v>
      </c>
      <c r="B19" s="36">
        <f>B15+B16+B21+B23</f>
        <v>-148</v>
      </c>
      <c r="C19" s="36">
        <f>C15+C16+C21+C23</f>
        <v>-107</v>
      </c>
      <c r="D19" s="66">
        <f t="shared" si="2"/>
        <v>2.6097560975609757</v>
      </c>
      <c r="E19" s="36">
        <f>E15+E16+E21+E23</f>
        <v>-1629</v>
      </c>
      <c r="F19" s="66">
        <f t="shared" si="3"/>
        <v>-1.0999324780553681</v>
      </c>
      <c r="G19" s="36">
        <f>G15+G16+G21+G23</f>
        <v>-170</v>
      </c>
      <c r="H19" s="36">
        <f>H15+H16+H21+H23</f>
        <v>137</v>
      </c>
      <c r="I19" s="36">
        <f>I15+I16+I21+I23</f>
        <v>1764</v>
      </c>
      <c r="J19" s="36">
        <f>J15+J16+J21+J23</f>
        <v>307</v>
      </c>
      <c r="K19" s="38">
        <f>K15+K16+K21+K23</f>
        <v>3112</v>
      </c>
      <c r="L19" s="50">
        <f t="shared" si="0"/>
        <v>-8.6871412529167706</v>
      </c>
      <c r="M19" s="57">
        <v>7.0008138332329279</v>
      </c>
      <c r="N19" s="57">
        <v>15.687955086149698</v>
      </c>
      <c r="O19" s="38">
        <f t="shared" ref="O19:W19" si="13">O15+O16+O21+O23</f>
        <v>22</v>
      </c>
      <c r="P19" s="38">
        <f>P15+P16+P21+P23</f>
        <v>470</v>
      </c>
      <c r="Q19" s="36">
        <f t="shared" si="13"/>
        <v>7831</v>
      </c>
      <c r="R19" s="36">
        <f t="shared" si="13"/>
        <v>294</v>
      </c>
      <c r="S19" s="36">
        <f t="shared" si="13"/>
        <v>176</v>
      </c>
      <c r="T19" s="36">
        <f t="shared" si="13"/>
        <v>448</v>
      </c>
      <c r="U19" s="36">
        <f t="shared" si="13"/>
        <v>8112</v>
      </c>
      <c r="V19" s="36">
        <f t="shared" si="13"/>
        <v>267</v>
      </c>
      <c r="W19" s="36">
        <f t="shared" si="13"/>
        <v>181</v>
      </c>
      <c r="X19" s="53">
        <v>1.1242182797892291</v>
      </c>
    </row>
    <row r="20" spans="1:24" ht="18.75" customHeight="1" x14ac:dyDescent="0.15">
      <c r="A20" s="5" t="s">
        <v>18</v>
      </c>
      <c r="B20" s="40">
        <f>G20+O20</f>
        <v>-71</v>
      </c>
      <c r="C20" s="40">
        <v>-13</v>
      </c>
      <c r="D20" s="68">
        <f t="shared" si="2"/>
        <v>0.22413793103448265</v>
      </c>
      <c r="E20" s="40">
        <f>I20-K20+Q20-U20</f>
        <v>-1318</v>
      </c>
      <c r="F20" s="68">
        <f t="shared" si="3"/>
        <v>-1.0569366479550921</v>
      </c>
      <c r="G20" s="40">
        <f>H20-J20</f>
        <v>-108</v>
      </c>
      <c r="H20" s="40">
        <v>97</v>
      </c>
      <c r="I20" s="40">
        <v>1332</v>
      </c>
      <c r="J20" s="40">
        <v>205</v>
      </c>
      <c r="K20" s="40">
        <v>2253</v>
      </c>
      <c r="L20" s="48">
        <f>M20-N20</f>
        <v>-6.7441323738712962</v>
      </c>
      <c r="M20" s="56">
        <v>6.0572300024584775</v>
      </c>
      <c r="N20" s="56">
        <v>12.801362376329774</v>
      </c>
      <c r="O20" s="40">
        <f>P20-T20</f>
        <v>37</v>
      </c>
      <c r="P20" s="40">
        <f>R20+S20</f>
        <v>248</v>
      </c>
      <c r="Q20" s="41">
        <v>4663</v>
      </c>
      <c r="R20" s="41">
        <v>166</v>
      </c>
      <c r="S20" s="41">
        <v>82</v>
      </c>
      <c r="T20" s="41">
        <f>SUM(V20:W20)</f>
        <v>211</v>
      </c>
      <c r="U20" s="41">
        <v>5060</v>
      </c>
      <c r="V20" s="41">
        <v>160</v>
      </c>
      <c r="W20" s="41">
        <v>51</v>
      </c>
      <c r="X20" s="52">
        <v>2.3104897947522023</v>
      </c>
    </row>
    <row r="21" spans="1:24" ht="18.75" customHeight="1" x14ac:dyDescent="0.15">
      <c r="A21" s="3" t="s">
        <v>17</v>
      </c>
      <c r="B21" s="42">
        <f t="shared" ref="B21:B38" si="14">G21+O21</f>
        <v>-52</v>
      </c>
      <c r="C21" s="42">
        <v>-89</v>
      </c>
      <c r="D21" s="69">
        <f t="shared" si="2"/>
        <v>-2.4054054054054053</v>
      </c>
      <c r="E21" s="42">
        <f t="shared" ref="E21:E38" si="15">I21-K21+Q21-U21</f>
        <v>-667</v>
      </c>
      <c r="F21" s="69">
        <f t="shared" si="3"/>
        <v>-1.0845528455284552</v>
      </c>
      <c r="G21" s="42">
        <f t="shared" ref="G21:G38" si="16">H21-J21</f>
        <v>-85</v>
      </c>
      <c r="H21" s="42">
        <v>96</v>
      </c>
      <c r="I21" s="42">
        <v>1256</v>
      </c>
      <c r="J21" s="42">
        <v>181</v>
      </c>
      <c r="K21" s="42">
        <v>1711</v>
      </c>
      <c r="L21" s="49">
        <f t="shared" ref="L21:L38" si="17">M21-N21</f>
        <v>-6.7787862990077299</v>
      </c>
      <c r="M21" s="58">
        <v>7.656040996526376</v>
      </c>
      <c r="N21" s="58">
        <v>14.434827295534106</v>
      </c>
      <c r="O21" s="42">
        <f t="shared" ref="O21:O38" si="18">P21-T21</f>
        <v>33</v>
      </c>
      <c r="P21" s="42">
        <f t="shared" ref="P21:P38" si="19">R21+S21</f>
        <v>286</v>
      </c>
      <c r="Q21" s="42">
        <v>4951</v>
      </c>
      <c r="R21" s="42">
        <v>193</v>
      </c>
      <c r="S21" s="42">
        <v>93</v>
      </c>
      <c r="T21" s="42">
        <f t="shared" ref="T21:T38" si="20">SUM(V21:W21)</f>
        <v>253</v>
      </c>
      <c r="U21" s="42">
        <v>5163</v>
      </c>
      <c r="V21" s="42">
        <v>170</v>
      </c>
      <c r="W21" s="42">
        <v>83</v>
      </c>
      <c r="X21" s="49">
        <v>2.6317640925559402</v>
      </c>
    </row>
    <row r="22" spans="1:24" ht="18.75" customHeight="1" x14ac:dyDescent="0.15">
      <c r="A22" s="3" t="s">
        <v>16</v>
      </c>
      <c r="B22" s="42">
        <f t="shared" si="14"/>
        <v>-53</v>
      </c>
      <c r="C22" s="42">
        <v>-16</v>
      </c>
      <c r="D22" s="69">
        <f t="shared" si="2"/>
        <v>0.43243243243243246</v>
      </c>
      <c r="E22" s="42">
        <f t="shared" si="15"/>
        <v>-527</v>
      </c>
      <c r="F22" s="69">
        <f t="shared" si="3"/>
        <v>-1.1118143459915613</v>
      </c>
      <c r="G22" s="42">
        <f t="shared" si="16"/>
        <v>-12</v>
      </c>
      <c r="H22" s="42">
        <v>33</v>
      </c>
      <c r="I22" s="42">
        <v>355</v>
      </c>
      <c r="J22" s="42">
        <v>45</v>
      </c>
      <c r="K22" s="42">
        <v>701</v>
      </c>
      <c r="L22" s="49">
        <f t="shared" si="17"/>
        <v>-3.0168966878193846</v>
      </c>
      <c r="M22" s="58">
        <v>8.2964658915033027</v>
      </c>
      <c r="N22" s="58">
        <v>11.313362579322687</v>
      </c>
      <c r="O22" s="42">
        <f t="shared" si="18"/>
        <v>-41</v>
      </c>
      <c r="P22" s="42">
        <f t="shared" si="19"/>
        <v>68</v>
      </c>
      <c r="Q22" s="42">
        <v>1279</v>
      </c>
      <c r="R22" s="42">
        <v>24</v>
      </c>
      <c r="S22" s="42">
        <v>44</v>
      </c>
      <c r="T22" s="42">
        <f t="shared" si="20"/>
        <v>109</v>
      </c>
      <c r="U22" s="42">
        <v>1460</v>
      </c>
      <c r="V22" s="42">
        <v>36</v>
      </c>
      <c r="W22" s="42">
        <v>73</v>
      </c>
      <c r="X22" s="49">
        <v>-10.30773035004956</v>
      </c>
    </row>
    <row r="23" spans="1:24" ht="18.75" customHeight="1" x14ac:dyDescent="0.15">
      <c r="A23" s="1" t="s">
        <v>15</v>
      </c>
      <c r="B23" s="43">
        <f t="shared" si="14"/>
        <v>-5</v>
      </c>
      <c r="C23" s="43">
        <v>8</v>
      </c>
      <c r="D23" s="70">
        <f t="shared" si="2"/>
        <v>-0.61538461538461542</v>
      </c>
      <c r="E23" s="43">
        <f t="shared" si="15"/>
        <v>-254</v>
      </c>
      <c r="F23" s="70">
        <f t="shared" si="3"/>
        <v>-1.0200803212851406</v>
      </c>
      <c r="G23" s="43">
        <f t="shared" si="16"/>
        <v>-18</v>
      </c>
      <c r="H23" s="43">
        <v>20</v>
      </c>
      <c r="I23" s="43">
        <v>221</v>
      </c>
      <c r="J23" s="43">
        <v>38</v>
      </c>
      <c r="K23" s="44">
        <v>489</v>
      </c>
      <c r="L23" s="50">
        <f t="shared" si="17"/>
        <v>-6.453184454995669</v>
      </c>
      <c r="M23" s="57">
        <v>7.1702049499951874</v>
      </c>
      <c r="N23" s="57">
        <v>13.623389404990856</v>
      </c>
      <c r="O23" s="44">
        <f t="shared" si="18"/>
        <v>13</v>
      </c>
      <c r="P23" s="44">
        <f t="shared" si="19"/>
        <v>74</v>
      </c>
      <c r="Q23" s="43">
        <v>1379</v>
      </c>
      <c r="R23" s="43">
        <v>49</v>
      </c>
      <c r="S23" s="43">
        <v>25</v>
      </c>
      <c r="T23" s="43">
        <f t="shared" si="20"/>
        <v>61</v>
      </c>
      <c r="U23" s="43">
        <v>1365</v>
      </c>
      <c r="V23" s="43">
        <v>38</v>
      </c>
      <c r="W23" s="43">
        <v>23</v>
      </c>
      <c r="X23" s="54">
        <v>4.6606332174968692</v>
      </c>
    </row>
    <row r="24" spans="1:24" ht="18.75" customHeight="1" x14ac:dyDescent="0.15">
      <c r="A24" s="7" t="s">
        <v>14</v>
      </c>
      <c r="B24" s="45">
        <f t="shared" si="14"/>
        <v>-8</v>
      </c>
      <c r="C24" s="45">
        <v>3</v>
      </c>
      <c r="D24" s="71">
        <f t="shared" si="2"/>
        <v>-0.27272727272727271</v>
      </c>
      <c r="E24" s="40">
        <f t="shared" si="15"/>
        <v>-184</v>
      </c>
      <c r="F24" s="71">
        <f t="shared" si="3"/>
        <v>-1.0454545454545454</v>
      </c>
      <c r="G24" s="40">
        <f t="shared" si="16"/>
        <v>-8</v>
      </c>
      <c r="H24" s="45">
        <v>7</v>
      </c>
      <c r="I24" s="45">
        <v>64</v>
      </c>
      <c r="J24" s="45">
        <v>15</v>
      </c>
      <c r="K24" s="46">
        <v>185</v>
      </c>
      <c r="L24" s="51">
        <f t="shared" si="17"/>
        <v>-8.6543135232540216</v>
      </c>
      <c r="M24" s="55">
        <v>7.5725243328472693</v>
      </c>
      <c r="N24" s="55">
        <v>16.226837856101291</v>
      </c>
      <c r="O24" s="40">
        <f t="shared" si="18"/>
        <v>0</v>
      </c>
      <c r="P24" s="45">
        <f t="shared" si="19"/>
        <v>20</v>
      </c>
      <c r="Q24" s="45">
        <v>288</v>
      </c>
      <c r="R24" s="45">
        <v>8</v>
      </c>
      <c r="S24" s="45">
        <v>12</v>
      </c>
      <c r="T24" s="45">
        <f t="shared" si="20"/>
        <v>20</v>
      </c>
      <c r="U24" s="45">
        <v>351</v>
      </c>
      <c r="V24" s="45">
        <v>11</v>
      </c>
      <c r="W24" s="45">
        <v>9</v>
      </c>
      <c r="X24" s="51">
        <v>0</v>
      </c>
    </row>
    <row r="25" spans="1:24" ht="18.75" customHeight="1" x14ac:dyDescent="0.15">
      <c r="A25" s="5" t="s">
        <v>13</v>
      </c>
      <c r="B25" s="40">
        <f t="shared" si="14"/>
        <v>-5</v>
      </c>
      <c r="C25" s="40">
        <v>1</v>
      </c>
      <c r="D25" s="68">
        <f t="shared" si="2"/>
        <v>-0.16666666666666663</v>
      </c>
      <c r="E25" s="40">
        <f t="shared" si="15"/>
        <v>-103</v>
      </c>
      <c r="F25" s="68">
        <f t="shared" si="3"/>
        <v>-1.0510204081632653</v>
      </c>
      <c r="G25" s="40">
        <f t="shared" si="16"/>
        <v>-5</v>
      </c>
      <c r="H25" s="40">
        <v>0</v>
      </c>
      <c r="I25" s="40">
        <v>12</v>
      </c>
      <c r="J25" s="40">
        <v>5</v>
      </c>
      <c r="K25" s="40">
        <v>76</v>
      </c>
      <c r="L25" s="48">
        <f t="shared" si="17"/>
        <v>-20.113074049175086</v>
      </c>
      <c r="M25" s="56">
        <v>0</v>
      </c>
      <c r="N25" s="56">
        <v>20.113074049175086</v>
      </c>
      <c r="O25" s="40">
        <f t="shared" si="18"/>
        <v>0</v>
      </c>
      <c r="P25" s="40">
        <f t="shared" si="19"/>
        <v>5</v>
      </c>
      <c r="Q25" s="40">
        <v>78</v>
      </c>
      <c r="R25" s="40">
        <v>1</v>
      </c>
      <c r="S25" s="40">
        <v>4</v>
      </c>
      <c r="T25" s="40">
        <f t="shared" si="20"/>
        <v>5</v>
      </c>
      <c r="U25" s="40">
        <v>117</v>
      </c>
      <c r="V25" s="40">
        <v>1</v>
      </c>
      <c r="W25" s="40">
        <v>4</v>
      </c>
      <c r="X25" s="52">
        <v>0</v>
      </c>
    </row>
    <row r="26" spans="1:24" ht="18.75" customHeight="1" x14ac:dyDescent="0.15">
      <c r="A26" s="3" t="s">
        <v>12</v>
      </c>
      <c r="B26" s="42">
        <f t="shared" si="14"/>
        <v>-17</v>
      </c>
      <c r="C26" s="42">
        <v>-24</v>
      </c>
      <c r="D26" s="69">
        <f t="shared" si="2"/>
        <v>-3.4285714285714284</v>
      </c>
      <c r="E26" s="42">
        <f t="shared" si="15"/>
        <v>-129</v>
      </c>
      <c r="F26" s="69">
        <f t="shared" si="3"/>
        <v>-1.1517857142857142</v>
      </c>
      <c r="G26" s="42">
        <f t="shared" si="16"/>
        <v>-4</v>
      </c>
      <c r="H26" s="42">
        <v>3</v>
      </c>
      <c r="I26" s="42">
        <v>25</v>
      </c>
      <c r="J26" s="42">
        <v>7</v>
      </c>
      <c r="K26" s="42">
        <v>114</v>
      </c>
      <c r="L26" s="49">
        <f t="shared" si="17"/>
        <v>-7.2367507980252608</v>
      </c>
      <c r="M26" s="58">
        <v>5.4275630985189434</v>
      </c>
      <c r="N26" s="58">
        <v>12.664313896544204</v>
      </c>
      <c r="O26" s="42">
        <f t="shared" si="18"/>
        <v>-13</v>
      </c>
      <c r="P26" s="42">
        <f t="shared" si="19"/>
        <v>5</v>
      </c>
      <c r="Q26" s="42">
        <v>196</v>
      </c>
      <c r="R26" s="42">
        <v>1</v>
      </c>
      <c r="S26" s="42">
        <v>4</v>
      </c>
      <c r="T26" s="42">
        <f t="shared" si="20"/>
        <v>18</v>
      </c>
      <c r="U26" s="42">
        <v>236</v>
      </c>
      <c r="V26" s="42">
        <v>4</v>
      </c>
      <c r="W26" s="42">
        <v>14</v>
      </c>
      <c r="X26" s="49">
        <v>-23.519440093582091</v>
      </c>
    </row>
    <row r="27" spans="1:24" ht="18.75" customHeight="1" x14ac:dyDescent="0.15">
      <c r="A27" s="1" t="s">
        <v>11</v>
      </c>
      <c r="B27" s="43">
        <f t="shared" si="14"/>
        <v>-36</v>
      </c>
      <c r="C27" s="43">
        <v>-16</v>
      </c>
      <c r="D27" s="70">
        <f t="shared" si="2"/>
        <v>0.8</v>
      </c>
      <c r="E27" s="43">
        <f t="shared" si="15"/>
        <v>-312</v>
      </c>
      <c r="F27" s="70">
        <f t="shared" si="3"/>
        <v>-1.1304347826086956</v>
      </c>
      <c r="G27" s="43">
        <f t="shared" si="16"/>
        <v>-25</v>
      </c>
      <c r="H27" s="43">
        <v>8</v>
      </c>
      <c r="I27" s="43">
        <v>88</v>
      </c>
      <c r="J27" s="44">
        <v>33</v>
      </c>
      <c r="K27" s="44">
        <v>294</v>
      </c>
      <c r="L27" s="50">
        <f t="shared" si="17"/>
        <v>-18.517541438706431</v>
      </c>
      <c r="M27" s="57">
        <v>5.925613260386057</v>
      </c>
      <c r="N27" s="57">
        <v>24.443154699092489</v>
      </c>
      <c r="O27" s="44">
        <f t="shared" si="18"/>
        <v>-11</v>
      </c>
      <c r="P27" s="44">
        <f t="shared" si="19"/>
        <v>23</v>
      </c>
      <c r="Q27" s="47">
        <v>364</v>
      </c>
      <c r="R27" s="47">
        <v>8</v>
      </c>
      <c r="S27" s="47">
        <v>15</v>
      </c>
      <c r="T27" s="47">
        <f t="shared" si="20"/>
        <v>34</v>
      </c>
      <c r="U27" s="47">
        <v>470</v>
      </c>
      <c r="V27" s="47">
        <v>11</v>
      </c>
      <c r="W27" s="47">
        <v>23</v>
      </c>
      <c r="X27" s="54">
        <v>-8.1477182330308295</v>
      </c>
    </row>
    <row r="28" spans="1:24" ht="18.75" customHeight="1" x14ac:dyDescent="0.15">
      <c r="A28" s="5" t="s">
        <v>10</v>
      </c>
      <c r="B28" s="40">
        <f t="shared" si="14"/>
        <v>-4</v>
      </c>
      <c r="C28" s="40">
        <v>3</v>
      </c>
      <c r="D28" s="68">
        <f t="shared" si="2"/>
        <v>-0.4285714285714286</v>
      </c>
      <c r="E28" s="40">
        <f t="shared" si="15"/>
        <v>-88</v>
      </c>
      <c r="F28" s="68">
        <f t="shared" si="3"/>
        <v>-1.0476190476190477</v>
      </c>
      <c r="G28" s="40">
        <f>H28-J28</f>
        <v>-8</v>
      </c>
      <c r="H28" s="40">
        <v>4</v>
      </c>
      <c r="I28" s="40">
        <v>23</v>
      </c>
      <c r="J28" s="40">
        <v>12</v>
      </c>
      <c r="K28" s="40">
        <v>101</v>
      </c>
      <c r="L28" s="48">
        <f t="shared" si="17"/>
        <v>-15.461843136424289</v>
      </c>
      <c r="M28" s="56">
        <v>7.7309215682121453</v>
      </c>
      <c r="N28" s="56">
        <v>23.192764704636435</v>
      </c>
      <c r="O28" s="40">
        <f t="shared" si="18"/>
        <v>4</v>
      </c>
      <c r="P28" s="40">
        <f t="shared" si="19"/>
        <v>11</v>
      </c>
      <c r="Q28" s="40">
        <v>160</v>
      </c>
      <c r="R28" s="40">
        <v>4</v>
      </c>
      <c r="S28" s="40">
        <v>7</v>
      </c>
      <c r="T28" s="40">
        <f t="shared" si="20"/>
        <v>7</v>
      </c>
      <c r="U28" s="40">
        <v>170</v>
      </c>
      <c r="V28" s="40">
        <v>5</v>
      </c>
      <c r="W28" s="40">
        <v>2</v>
      </c>
      <c r="X28" s="48">
        <v>7.7309215682121462</v>
      </c>
    </row>
    <row r="29" spans="1:24" ht="18.75" customHeight="1" x14ac:dyDescent="0.15">
      <c r="A29" s="3" t="s">
        <v>9</v>
      </c>
      <c r="B29" s="42">
        <f t="shared" si="14"/>
        <v>-6</v>
      </c>
      <c r="C29" s="42">
        <v>-1</v>
      </c>
      <c r="D29" s="69">
        <f t="shared" si="2"/>
        <v>0.19999999999999996</v>
      </c>
      <c r="E29" s="42">
        <f t="shared" si="15"/>
        <v>-160</v>
      </c>
      <c r="F29" s="69">
        <f t="shared" si="3"/>
        <v>-1.0389610389610389</v>
      </c>
      <c r="G29" s="42">
        <f t="shared" si="16"/>
        <v>-19</v>
      </c>
      <c r="H29" s="42">
        <v>11</v>
      </c>
      <c r="I29" s="42">
        <v>130</v>
      </c>
      <c r="J29" s="42">
        <v>30</v>
      </c>
      <c r="K29" s="42">
        <v>265</v>
      </c>
      <c r="L29" s="49">
        <f t="shared" si="17"/>
        <v>-13.914023971846925</v>
      </c>
      <c r="M29" s="58">
        <v>8.055487562648219</v>
      </c>
      <c r="N29" s="58">
        <v>21.969511534495144</v>
      </c>
      <c r="O29" s="41">
        <f t="shared" si="18"/>
        <v>13</v>
      </c>
      <c r="P29" s="41">
        <f t="shared" si="19"/>
        <v>44</v>
      </c>
      <c r="Q29" s="42">
        <v>521</v>
      </c>
      <c r="R29" s="42">
        <v>18</v>
      </c>
      <c r="S29" s="42">
        <v>26</v>
      </c>
      <c r="T29" s="42">
        <f t="shared" si="20"/>
        <v>31</v>
      </c>
      <c r="U29" s="42">
        <v>546</v>
      </c>
      <c r="V29" s="42">
        <v>10</v>
      </c>
      <c r="W29" s="42">
        <v>21</v>
      </c>
      <c r="X29" s="49">
        <v>9.5201216649478937</v>
      </c>
    </row>
    <row r="30" spans="1:24" ht="18.75" customHeight="1" x14ac:dyDescent="0.15">
      <c r="A30" s="3" t="s">
        <v>8</v>
      </c>
      <c r="B30" s="42">
        <f t="shared" si="14"/>
        <v>-15</v>
      </c>
      <c r="C30" s="42">
        <v>-3</v>
      </c>
      <c r="D30" s="69">
        <f t="shared" si="2"/>
        <v>0.25</v>
      </c>
      <c r="E30" s="42">
        <f t="shared" si="15"/>
        <v>-221</v>
      </c>
      <c r="F30" s="69">
        <f t="shared" si="3"/>
        <v>-1.0728155339805825</v>
      </c>
      <c r="G30" s="42">
        <f t="shared" si="16"/>
        <v>-9</v>
      </c>
      <c r="H30" s="42">
        <v>13</v>
      </c>
      <c r="I30" s="42">
        <v>115</v>
      </c>
      <c r="J30" s="42">
        <v>22</v>
      </c>
      <c r="K30" s="42">
        <v>283</v>
      </c>
      <c r="L30" s="52">
        <f t="shared" si="17"/>
        <v>-6.4375033069366321</v>
      </c>
      <c r="M30" s="59">
        <v>9.2986158877973537</v>
      </c>
      <c r="N30" s="59">
        <v>15.736119194733986</v>
      </c>
      <c r="O30" s="42">
        <f t="shared" si="18"/>
        <v>-6</v>
      </c>
      <c r="P30" s="42">
        <f t="shared" si="19"/>
        <v>23</v>
      </c>
      <c r="Q30" s="42">
        <v>449</v>
      </c>
      <c r="R30" s="42">
        <v>8</v>
      </c>
      <c r="S30" s="42">
        <v>15</v>
      </c>
      <c r="T30" s="42">
        <f t="shared" si="20"/>
        <v>29</v>
      </c>
      <c r="U30" s="42">
        <v>502</v>
      </c>
      <c r="V30" s="42">
        <v>18</v>
      </c>
      <c r="W30" s="42">
        <v>11</v>
      </c>
      <c r="X30" s="49">
        <v>-4.2916688712910869</v>
      </c>
    </row>
    <row r="31" spans="1:24" ht="18.75" customHeight="1" x14ac:dyDescent="0.15">
      <c r="A31" s="1" t="s">
        <v>7</v>
      </c>
      <c r="B31" s="43">
        <f t="shared" si="14"/>
        <v>-7</v>
      </c>
      <c r="C31" s="43">
        <v>13</v>
      </c>
      <c r="D31" s="70">
        <f t="shared" si="2"/>
        <v>-0.65</v>
      </c>
      <c r="E31" s="43">
        <f t="shared" si="15"/>
        <v>-175</v>
      </c>
      <c r="F31" s="70">
        <f t="shared" si="3"/>
        <v>-1.0416666666666667</v>
      </c>
      <c r="G31" s="43">
        <f t="shared" si="16"/>
        <v>-11</v>
      </c>
      <c r="H31" s="43">
        <v>5</v>
      </c>
      <c r="I31" s="43">
        <v>105</v>
      </c>
      <c r="J31" s="43">
        <v>16</v>
      </c>
      <c r="K31" s="44">
        <v>227</v>
      </c>
      <c r="L31" s="50">
        <f t="shared" si="17"/>
        <v>-9.1118706227844424</v>
      </c>
      <c r="M31" s="57">
        <v>4.1417593739929277</v>
      </c>
      <c r="N31" s="57">
        <v>13.25362999677737</v>
      </c>
      <c r="O31" s="43">
        <f t="shared" si="18"/>
        <v>4</v>
      </c>
      <c r="P31" s="43">
        <f t="shared" si="19"/>
        <v>22</v>
      </c>
      <c r="Q31" s="43">
        <v>322</v>
      </c>
      <c r="R31" s="43">
        <v>8</v>
      </c>
      <c r="S31" s="43">
        <v>14</v>
      </c>
      <c r="T31" s="43">
        <f t="shared" si="20"/>
        <v>18</v>
      </c>
      <c r="U31" s="43">
        <v>375</v>
      </c>
      <c r="V31" s="43">
        <v>8</v>
      </c>
      <c r="W31" s="43">
        <v>10</v>
      </c>
      <c r="X31" s="53">
        <v>3.3134074991943425</v>
      </c>
    </row>
    <row r="32" spans="1:24" ht="18.75" customHeight="1" x14ac:dyDescent="0.15">
      <c r="A32" s="5" t="s">
        <v>6</v>
      </c>
      <c r="B32" s="40">
        <f t="shared" si="14"/>
        <v>6</v>
      </c>
      <c r="C32" s="40">
        <v>-5</v>
      </c>
      <c r="D32" s="68">
        <f t="shared" si="2"/>
        <v>-0.45454545454545459</v>
      </c>
      <c r="E32" s="40">
        <f t="shared" si="15"/>
        <v>-5</v>
      </c>
      <c r="F32" s="68">
        <f t="shared" si="3"/>
        <v>-0.45454545454545459</v>
      </c>
      <c r="G32" s="40">
        <f t="shared" si="16"/>
        <v>1</v>
      </c>
      <c r="H32" s="40">
        <v>6</v>
      </c>
      <c r="I32" s="40">
        <v>42</v>
      </c>
      <c r="J32" s="40">
        <v>5</v>
      </c>
      <c r="K32" s="40">
        <v>37</v>
      </c>
      <c r="L32" s="48">
        <f t="shared" si="17"/>
        <v>3.3496994447758439</v>
      </c>
      <c r="M32" s="56">
        <v>20.098196668655071</v>
      </c>
      <c r="N32" s="56">
        <v>16.748497223879227</v>
      </c>
      <c r="O32" s="40">
        <f t="shared" si="18"/>
        <v>5</v>
      </c>
      <c r="P32" s="40">
        <f t="shared" si="19"/>
        <v>13</v>
      </c>
      <c r="Q32" s="41">
        <v>176</v>
      </c>
      <c r="R32" s="41">
        <v>3</v>
      </c>
      <c r="S32" s="41">
        <v>10</v>
      </c>
      <c r="T32" s="41">
        <f t="shared" si="20"/>
        <v>8</v>
      </c>
      <c r="U32" s="41">
        <v>186</v>
      </c>
      <c r="V32" s="41">
        <v>1</v>
      </c>
      <c r="W32" s="41">
        <v>7</v>
      </c>
      <c r="X32" s="52">
        <v>16.748497223879223</v>
      </c>
    </row>
    <row r="33" spans="1:24" ht="18.75" customHeight="1" x14ac:dyDescent="0.15">
      <c r="A33" s="3" t="s">
        <v>5</v>
      </c>
      <c r="B33" s="42">
        <f t="shared" si="14"/>
        <v>-23</v>
      </c>
      <c r="C33" s="42">
        <v>5</v>
      </c>
      <c r="D33" s="69">
        <f t="shared" si="2"/>
        <v>-0.1785714285714286</v>
      </c>
      <c r="E33" s="42">
        <f t="shared" si="15"/>
        <v>-165</v>
      </c>
      <c r="F33" s="69">
        <f t="shared" si="3"/>
        <v>-1.1619718309859155</v>
      </c>
      <c r="G33" s="42">
        <f t="shared" si="16"/>
        <v>-22</v>
      </c>
      <c r="H33" s="42">
        <v>6</v>
      </c>
      <c r="I33" s="42">
        <v>90</v>
      </c>
      <c r="J33" s="42">
        <v>28</v>
      </c>
      <c r="K33" s="42">
        <v>278</v>
      </c>
      <c r="L33" s="49">
        <f t="shared" si="17"/>
        <v>-16.569580890712988</v>
      </c>
      <c r="M33" s="58">
        <v>4.5189766065580868</v>
      </c>
      <c r="N33" s="58">
        <v>21.088557497271076</v>
      </c>
      <c r="O33" s="42">
        <f t="shared" si="18"/>
        <v>-1</v>
      </c>
      <c r="P33" s="42">
        <f t="shared" si="19"/>
        <v>40</v>
      </c>
      <c r="Q33" s="42">
        <v>465</v>
      </c>
      <c r="R33" s="42">
        <v>22</v>
      </c>
      <c r="S33" s="42">
        <v>18</v>
      </c>
      <c r="T33" s="42">
        <f t="shared" si="20"/>
        <v>41</v>
      </c>
      <c r="U33" s="42">
        <v>442</v>
      </c>
      <c r="V33" s="42">
        <v>18</v>
      </c>
      <c r="W33" s="42">
        <v>23</v>
      </c>
      <c r="X33" s="49">
        <v>-0.7531627677596795</v>
      </c>
    </row>
    <row r="34" spans="1:24" ht="18.75" customHeight="1" x14ac:dyDescent="0.15">
      <c r="A34" s="3" t="s">
        <v>4</v>
      </c>
      <c r="B34" s="42">
        <f t="shared" si="14"/>
        <v>-8</v>
      </c>
      <c r="C34" s="42">
        <v>13</v>
      </c>
      <c r="D34" s="69">
        <f t="shared" si="2"/>
        <v>-0.61904761904761907</v>
      </c>
      <c r="E34" s="42">
        <f t="shared" si="15"/>
        <v>-139</v>
      </c>
      <c r="F34" s="69">
        <f t="shared" si="3"/>
        <v>-1.0610687022900764</v>
      </c>
      <c r="G34" s="42">
        <f t="shared" si="16"/>
        <v>-11</v>
      </c>
      <c r="H34" s="42">
        <v>2</v>
      </c>
      <c r="I34" s="42">
        <v>50</v>
      </c>
      <c r="J34" s="42">
        <v>13</v>
      </c>
      <c r="K34" s="42">
        <v>167</v>
      </c>
      <c r="L34" s="49">
        <f t="shared" si="17"/>
        <v>-12.412893332591342</v>
      </c>
      <c r="M34" s="58">
        <v>2.2568896968347891</v>
      </c>
      <c r="N34" s="58">
        <v>14.669783029426132</v>
      </c>
      <c r="O34" s="42">
        <f>P34-T34</f>
        <v>3</v>
      </c>
      <c r="P34" s="42">
        <f t="shared" si="19"/>
        <v>19</v>
      </c>
      <c r="Q34" s="42">
        <v>264</v>
      </c>
      <c r="R34" s="42">
        <v>13</v>
      </c>
      <c r="S34" s="42">
        <v>6</v>
      </c>
      <c r="T34" s="42">
        <f t="shared" si="20"/>
        <v>16</v>
      </c>
      <c r="U34" s="42">
        <v>286</v>
      </c>
      <c r="V34" s="42">
        <v>7</v>
      </c>
      <c r="W34" s="42">
        <v>9</v>
      </c>
      <c r="X34" s="49">
        <v>3.3853345452521886</v>
      </c>
    </row>
    <row r="35" spans="1:24" ht="18.75" customHeight="1" x14ac:dyDescent="0.15">
      <c r="A35" s="1" t="s">
        <v>3</v>
      </c>
      <c r="B35" s="43">
        <f t="shared" si="14"/>
        <v>-30</v>
      </c>
      <c r="C35" s="43">
        <v>-22</v>
      </c>
      <c r="D35" s="70">
        <f t="shared" si="2"/>
        <v>2.75</v>
      </c>
      <c r="E35" s="43">
        <f t="shared" si="15"/>
        <v>-93</v>
      </c>
      <c r="F35" s="70">
        <f t="shared" si="3"/>
        <v>-1.4761904761904763</v>
      </c>
      <c r="G35" s="43">
        <f t="shared" si="16"/>
        <v>-14</v>
      </c>
      <c r="H35" s="43">
        <v>5</v>
      </c>
      <c r="I35" s="43">
        <v>67</v>
      </c>
      <c r="J35" s="43">
        <v>19</v>
      </c>
      <c r="K35" s="44">
        <v>169</v>
      </c>
      <c r="L35" s="50">
        <f t="shared" si="17"/>
        <v>-15.533236871223083</v>
      </c>
      <c r="M35" s="57">
        <v>5.5475845968653861</v>
      </c>
      <c r="N35" s="57">
        <v>21.08082146808847</v>
      </c>
      <c r="O35" s="44">
        <f t="shared" si="18"/>
        <v>-16</v>
      </c>
      <c r="P35" s="44">
        <f t="shared" si="19"/>
        <v>22</v>
      </c>
      <c r="Q35" s="47">
        <v>335</v>
      </c>
      <c r="R35" s="47">
        <v>5</v>
      </c>
      <c r="S35" s="47">
        <v>17</v>
      </c>
      <c r="T35" s="47">
        <f t="shared" si="20"/>
        <v>38</v>
      </c>
      <c r="U35" s="47">
        <v>326</v>
      </c>
      <c r="V35" s="47">
        <v>21</v>
      </c>
      <c r="W35" s="47">
        <v>17</v>
      </c>
      <c r="X35" s="54">
        <v>-17.752270709969235</v>
      </c>
    </row>
    <row r="36" spans="1:24" ht="18.75" customHeight="1" x14ac:dyDescent="0.15">
      <c r="A36" s="5" t="s">
        <v>2</v>
      </c>
      <c r="B36" s="40">
        <f t="shared" si="14"/>
        <v>-7</v>
      </c>
      <c r="C36" s="40">
        <v>5</v>
      </c>
      <c r="D36" s="68">
        <f t="shared" si="2"/>
        <v>-0.41666666666666663</v>
      </c>
      <c r="E36" s="40">
        <f t="shared" si="15"/>
        <v>-113</v>
      </c>
      <c r="F36" s="68">
        <f t="shared" si="3"/>
        <v>-1.0660377358490567</v>
      </c>
      <c r="G36" s="40">
        <f t="shared" si="16"/>
        <v>-8</v>
      </c>
      <c r="H36" s="40">
        <v>0</v>
      </c>
      <c r="I36" s="40">
        <v>21</v>
      </c>
      <c r="J36" s="40">
        <v>8</v>
      </c>
      <c r="K36" s="40">
        <v>124</v>
      </c>
      <c r="L36" s="48">
        <f t="shared" si="17"/>
        <v>-22.61006922397906</v>
      </c>
      <c r="M36" s="56">
        <v>0</v>
      </c>
      <c r="N36" s="56">
        <v>22.61006922397906</v>
      </c>
      <c r="O36" s="40">
        <f t="shared" si="18"/>
        <v>1</v>
      </c>
      <c r="P36" s="40">
        <f t="shared" si="19"/>
        <v>10</v>
      </c>
      <c r="Q36" s="40">
        <v>114</v>
      </c>
      <c r="R36" s="40">
        <v>5</v>
      </c>
      <c r="S36" s="40">
        <v>5</v>
      </c>
      <c r="T36" s="40">
        <f t="shared" si="20"/>
        <v>9</v>
      </c>
      <c r="U36" s="40">
        <v>124</v>
      </c>
      <c r="V36" s="40">
        <v>5</v>
      </c>
      <c r="W36" s="40">
        <v>4</v>
      </c>
      <c r="X36" s="48">
        <v>2.8262586529973817</v>
      </c>
    </row>
    <row r="37" spans="1:24" ht="18.75" customHeight="1" x14ac:dyDescent="0.15">
      <c r="A37" s="3" t="s">
        <v>1</v>
      </c>
      <c r="B37" s="42">
        <f t="shared" si="14"/>
        <v>-16</v>
      </c>
      <c r="C37" s="42">
        <v>-14</v>
      </c>
      <c r="D37" s="69">
        <f t="shared" si="2"/>
        <v>7</v>
      </c>
      <c r="E37" s="42">
        <f t="shared" si="15"/>
        <v>-101</v>
      </c>
      <c r="F37" s="69">
        <f t="shared" si="3"/>
        <v>-1.1882352941176471</v>
      </c>
      <c r="G37" s="42">
        <f t="shared" si="16"/>
        <v>-9</v>
      </c>
      <c r="H37" s="42">
        <v>1</v>
      </c>
      <c r="I37" s="42">
        <v>9</v>
      </c>
      <c r="J37" s="42">
        <v>10</v>
      </c>
      <c r="K37" s="42">
        <v>74</v>
      </c>
      <c r="L37" s="49">
        <f t="shared" si="17"/>
        <v>-36.781583455565382</v>
      </c>
      <c r="M37" s="58">
        <v>4.0868426061739314</v>
      </c>
      <c r="N37" s="58">
        <v>40.868426061739314</v>
      </c>
      <c r="O37" s="42">
        <f>P37-T37</f>
        <v>-7</v>
      </c>
      <c r="P37" s="41">
        <f t="shared" si="19"/>
        <v>2</v>
      </c>
      <c r="Q37" s="42">
        <v>87</v>
      </c>
      <c r="R37" s="42">
        <v>1</v>
      </c>
      <c r="S37" s="42">
        <v>1</v>
      </c>
      <c r="T37" s="42">
        <f t="shared" si="20"/>
        <v>9</v>
      </c>
      <c r="U37" s="42">
        <v>123</v>
      </c>
      <c r="V37" s="42">
        <v>3</v>
      </c>
      <c r="W37" s="42">
        <v>6</v>
      </c>
      <c r="X37" s="49">
        <v>-28.60789824321752</v>
      </c>
    </row>
    <row r="38" spans="1:24" ht="18.75" customHeight="1" x14ac:dyDescent="0.15">
      <c r="A38" s="1" t="s">
        <v>0</v>
      </c>
      <c r="B38" s="43">
        <f t="shared" si="14"/>
        <v>-13</v>
      </c>
      <c r="C38" s="43">
        <v>-8</v>
      </c>
      <c r="D38" s="70">
        <f t="shared" si="2"/>
        <v>1.6</v>
      </c>
      <c r="E38" s="43">
        <f t="shared" si="15"/>
        <v>-92</v>
      </c>
      <c r="F38" s="70">
        <f t="shared" si="3"/>
        <v>-1.1645569620253164</v>
      </c>
      <c r="G38" s="43">
        <f t="shared" si="16"/>
        <v>-4</v>
      </c>
      <c r="H38" s="43">
        <v>1</v>
      </c>
      <c r="I38" s="43">
        <v>8</v>
      </c>
      <c r="J38" s="43">
        <v>5</v>
      </c>
      <c r="K38" s="44">
        <v>63</v>
      </c>
      <c r="L38" s="50">
        <f t="shared" si="17"/>
        <v>-17.508094495742892</v>
      </c>
      <c r="M38" s="57">
        <v>4.377023623935723</v>
      </c>
      <c r="N38" s="57">
        <v>21.885118119678616</v>
      </c>
      <c r="O38" s="44">
        <f t="shared" si="18"/>
        <v>-9</v>
      </c>
      <c r="P38" s="43">
        <f t="shared" si="19"/>
        <v>4</v>
      </c>
      <c r="Q38" s="43">
        <v>60</v>
      </c>
      <c r="R38" s="43">
        <v>3</v>
      </c>
      <c r="S38" s="43">
        <v>1</v>
      </c>
      <c r="T38" s="43">
        <f t="shared" si="20"/>
        <v>13</v>
      </c>
      <c r="U38" s="43">
        <v>97</v>
      </c>
      <c r="V38" s="43">
        <v>4</v>
      </c>
      <c r="W38" s="43">
        <v>9</v>
      </c>
      <c r="X38" s="53">
        <v>-39.393212615421518</v>
      </c>
    </row>
    <row r="39" spans="1:24" x14ac:dyDescent="0.15">
      <c r="A39" s="60" t="s">
        <v>60</v>
      </c>
      <c r="F39" s="72"/>
    </row>
    <row r="40" spans="1:24" x14ac:dyDescent="0.15">
      <c r="A40" s="60" t="s">
        <v>61</v>
      </c>
    </row>
    <row r="41" spans="1:24" x14ac:dyDescent="0.15">
      <c r="A41" s="60" t="s">
        <v>62</v>
      </c>
    </row>
  </sheetData>
  <mergeCells count="19">
    <mergeCell ref="L7:L8"/>
    <mergeCell ref="T6:W6"/>
    <mergeCell ref="X7:X8"/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</mergeCells>
  <phoneticPr fontId="1"/>
  <pageMargins left="0.70866141732283472" right="0.70866141732283472" top="0.74803149606299213" bottom="0.74803149606299213" header="0.31496062992125984" footer="0.31496062992125984"/>
  <pageSetup paperSize="9" scale="74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>
      <selection activeCell="V9" sqref="V9:V38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53</v>
      </c>
      <c r="C2" s="16"/>
      <c r="D2" s="16"/>
    </row>
    <row r="3" spans="1:22" x14ac:dyDescent="0.15">
      <c r="C3" s="16"/>
      <c r="D3" s="16"/>
    </row>
    <row r="4" spans="1:22" x14ac:dyDescent="0.15">
      <c r="A4" t="s">
        <v>52</v>
      </c>
      <c r="C4" s="16"/>
      <c r="D4" s="16"/>
    </row>
    <row r="5" spans="1:22" ht="13.5" customHeight="1" x14ac:dyDescent="0.15">
      <c r="A5" s="74" t="s">
        <v>39</v>
      </c>
      <c r="B5" s="86" t="s">
        <v>42</v>
      </c>
      <c r="C5" s="87"/>
      <c r="D5" s="88"/>
      <c r="E5" s="80" t="s">
        <v>41</v>
      </c>
      <c r="F5" s="81"/>
      <c r="G5" s="81"/>
      <c r="H5" s="81"/>
      <c r="I5" s="81"/>
      <c r="J5" s="81"/>
      <c r="K5" s="81"/>
      <c r="L5" s="82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15">
      <c r="A6" s="75"/>
      <c r="B6" s="25"/>
      <c r="C6" s="77" t="s">
        <v>38</v>
      </c>
      <c r="D6" s="77" t="s">
        <v>37</v>
      </c>
      <c r="E6" s="25"/>
      <c r="F6" s="25"/>
      <c r="G6" s="85" t="s">
        <v>54</v>
      </c>
      <c r="H6" s="33"/>
      <c r="I6" s="85" t="s">
        <v>54</v>
      </c>
      <c r="J6" s="86" t="s">
        <v>48</v>
      </c>
      <c r="K6" s="87"/>
      <c r="L6" s="88"/>
      <c r="M6" s="27"/>
      <c r="N6" s="80" t="s">
        <v>36</v>
      </c>
      <c r="O6" s="81"/>
      <c r="P6" s="81"/>
      <c r="Q6" s="82"/>
      <c r="R6" s="80" t="s">
        <v>35</v>
      </c>
      <c r="S6" s="81"/>
      <c r="T6" s="81"/>
      <c r="U6" s="82"/>
      <c r="V6" s="26" t="s">
        <v>48</v>
      </c>
    </row>
    <row r="7" spans="1:22" ht="13.5" customHeight="1" x14ac:dyDescent="0.15">
      <c r="A7" s="75"/>
      <c r="B7" s="23" t="s">
        <v>43</v>
      </c>
      <c r="C7" s="78"/>
      <c r="D7" s="78"/>
      <c r="E7" s="11" t="s">
        <v>32</v>
      </c>
      <c r="F7" s="23" t="s">
        <v>34</v>
      </c>
      <c r="G7" s="83"/>
      <c r="H7" s="28" t="s">
        <v>33</v>
      </c>
      <c r="I7" s="83"/>
      <c r="J7" s="85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85" t="s">
        <v>54</v>
      </c>
      <c r="P7" s="85" t="s">
        <v>31</v>
      </c>
      <c r="Q7" s="32" t="s">
        <v>30</v>
      </c>
      <c r="R7" s="28" t="s">
        <v>32</v>
      </c>
      <c r="S7" s="85" t="s">
        <v>54</v>
      </c>
      <c r="T7" s="83" t="s">
        <v>31</v>
      </c>
      <c r="U7" s="30" t="s">
        <v>49</v>
      </c>
      <c r="V7" s="85" t="s">
        <v>50</v>
      </c>
    </row>
    <row r="8" spans="1:22" x14ac:dyDescent="0.15">
      <c r="A8" s="76"/>
      <c r="B8" s="24"/>
      <c r="C8" s="79"/>
      <c r="D8" s="79"/>
      <c r="E8" s="11"/>
      <c r="F8" s="24"/>
      <c r="G8" s="84"/>
      <c r="H8" s="29"/>
      <c r="I8" s="84"/>
      <c r="J8" s="84"/>
      <c r="K8" s="29"/>
      <c r="L8" s="29"/>
      <c r="M8" s="29"/>
      <c r="N8" s="29"/>
      <c r="O8" s="84"/>
      <c r="P8" s="84"/>
      <c r="Q8" s="31"/>
      <c r="R8" s="29"/>
      <c r="S8" s="84"/>
      <c r="T8" s="84"/>
      <c r="U8" s="31"/>
      <c r="V8" s="84"/>
    </row>
    <row r="9" spans="1:22" ht="15" customHeight="1" x14ac:dyDescent="0.15">
      <c r="A9" s="8" t="s">
        <v>29</v>
      </c>
      <c r="B9" s="34">
        <f t="shared" ref="B9:H9" si="0">B10+B11</f>
        <v>-150</v>
      </c>
      <c r="C9" s="34">
        <f t="shared" si="0"/>
        <v>-42</v>
      </c>
      <c r="D9" s="34">
        <f t="shared" si="0"/>
        <v>-2215</v>
      </c>
      <c r="E9" s="34">
        <f t="shared" si="0"/>
        <v>-180</v>
      </c>
      <c r="F9" s="34">
        <f t="shared" si="0"/>
        <v>159</v>
      </c>
      <c r="G9" s="34">
        <f t="shared" si="0"/>
        <v>2073</v>
      </c>
      <c r="H9" s="34">
        <f t="shared" si="0"/>
        <v>339</v>
      </c>
      <c r="I9" s="34">
        <f>I10+I11</f>
        <v>3644</v>
      </c>
      <c r="J9" s="51">
        <f>K9-L9</f>
        <v>-7.9876787927006498</v>
      </c>
      <c r="K9" s="51">
        <v>7.055782933552238</v>
      </c>
      <c r="L9" s="51">
        <v>15.043461726252888</v>
      </c>
      <c r="M9" s="34">
        <f t="shared" ref="M9:U9" si="1">M10+M11</f>
        <v>30</v>
      </c>
      <c r="N9" s="34">
        <f t="shared" si="1"/>
        <v>445</v>
      </c>
      <c r="O9" s="34">
        <f t="shared" si="1"/>
        <v>8428</v>
      </c>
      <c r="P9" s="34">
        <f t="shared" si="1"/>
        <v>273</v>
      </c>
      <c r="Q9" s="34">
        <f t="shared" si="1"/>
        <v>172</v>
      </c>
      <c r="R9" s="34">
        <f>R10+R11</f>
        <v>415</v>
      </c>
      <c r="S9" s="34">
        <f t="shared" si="1"/>
        <v>9072</v>
      </c>
      <c r="T9" s="34">
        <f t="shared" si="1"/>
        <v>243</v>
      </c>
      <c r="U9" s="34">
        <f t="shared" si="1"/>
        <v>172</v>
      </c>
      <c r="V9" s="51">
        <v>1.331279798783445</v>
      </c>
    </row>
    <row r="10" spans="1:22" ht="15" customHeight="1" x14ac:dyDescent="0.15">
      <c r="A10" s="6" t="s">
        <v>28</v>
      </c>
      <c r="B10" s="35">
        <f t="shared" ref="B10:I10" si="2">B20+B21+B22+B23</f>
        <v>-65</v>
      </c>
      <c r="C10" s="35">
        <f t="shared" si="2"/>
        <v>-24</v>
      </c>
      <c r="D10" s="35">
        <f t="shared" si="2"/>
        <v>-1266</v>
      </c>
      <c r="E10" s="35">
        <f t="shared" si="2"/>
        <v>-110</v>
      </c>
      <c r="F10" s="35">
        <f t="shared" si="2"/>
        <v>121</v>
      </c>
      <c r="G10" s="35">
        <f t="shared" si="2"/>
        <v>1635</v>
      </c>
      <c r="H10" s="35">
        <f t="shared" si="2"/>
        <v>231</v>
      </c>
      <c r="I10" s="35">
        <f t="shared" si="2"/>
        <v>2474</v>
      </c>
      <c r="J10" s="48">
        <f t="shared" ref="J10:J38" si="3">K10-L10</f>
        <v>-6.4906375584339226</v>
      </c>
      <c r="K10" s="48">
        <v>7.1397013142773176</v>
      </c>
      <c r="L10" s="48">
        <v>13.63033887271124</v>
      </c>
      <c r="M10" s="35">
        <f t="shared" ref="M10:U10" si="4">M20+M21+M22+M23</f>
        <v>45</v>
      </c>
      <c r="N10" s="35">
        <f t="shared" si="4"/>
        <v>332</v>
      </c>
      <c r="O10" s="35">
        <f t="shared" si="4"/>
        <v>6569</v>
      </c>
      <c r="P10" s="35">
        <f t="shared" si="4"/>
        <v>220</v>
      </c>
      <c r="Q10" s="35">
        <f t="shared" si="4"/>
        <v>112</v>
      </c>
      <c r="R10" s="35">
        <f t="shared" si="4"/>
        <v>287</v>
      </c>
      <c r="S10" s="35">
        <f t="shared" si="4"/>
        <v>6996</v>
      </c>
      <c r="T10" s="35">
        <f t="shared" si="4"/>
        <v>190</v>
      </c>
      <c r="U10" s="35">
        <f t="shared" si="4"/>
        <v>97</v>
      </c>
      <c r="V10" s="48">
        <v>2.6552608193593343</v>
      </c>
    </row>
    <row r="11" spans="1:22" ht="15" customHeight="1" x14ac:dyDescent="0.15">
      <c r="A11" s="2" t="s">
        <v>27</v>
      </c>
      <c r="B11" s="36">
        <f t="shared" ref="B11:I11" si="5">B12+B13+B14+B15+B16</f>
        <v>-85</v>
      </c>
      <c r="C11" s="36">
        <f t="shared" si="5"/>
        <v>-18</v>
      </c>
      <c r="D11" s="36">
        <f t="shared" si="5"/>
        <v>-949</v>
      </c>
      <c r="E11" s="36">
        <f t="shared" si="5"/>
        <v>-70</v>
      </c>
      <c r="F11" s="36">
        <f t="shared" si="5"/>
        <v>38</v>
      </c>
      <c r="G11" s="36">
        <f t="shared" si="5"/>
        <v>438</v>
      </c>
      <c r="H11" s="36">
        <f t="shared" si="5"/>
        <v>108</v>
      </c>
      <c r="I11" s="36">
        <f t="shared" si="5"/>
        <v>1170</v>
      </c>
      <c r="J11" s="53">
        <f t="shared" si="3"/>
        <v>-12.528593879867699</v>
      </c>
      <c r="K11" s="53">
        <v>6.8012366776424669</v>
      </c>
      <c r="L11" s="53">
        <v>19.329830557510167</v>
      </c>
      <c r="M11" s="36">
        <f t="shared" ref="M11:U11" si="6">M12+M13+M14+M15+M16</f>
        <v>-15</v>
      </c>
      <c r="N11" s="36">
        <f t="shared" si="6"/>
        <v>113</v>
      </c>
      <c r="O11" s="36">
        <f t="shared" si="6"/>
        <v>1859</v>
      </c>
      <c r="P11" s="36">
        <f t="shared" si="6"/>
        <v>53</v>
      </c>
      <c r="Q11" s="36">
        <f t="shared" si="6"/>
        <v>60</v>
      </c>
      <c r="R11" s="36">
        <f t="shared" si="6"/>
        <v>128</v>
      </c>
      <c r="S11" s="36">
        <f t="shared" si="6"/>
        <v>2076</v>
      </c>
      <c r="T11" s="36">
        <f t="shared" si="6"/>
        <v>53</v>
      </c>
      <c r="U11" s="36">
        <f t="shared" si="6"/>
        <v>75</v>
      </c>
      <c r="V11" s="53">
        <v>-2.6846986885430759</v>
      </c>
    </row>
    <row r="12" spans="1:22" ht="15" customHeight="1" x14ac:dyDescent="0.15">
      <c r="A12" s="6" t="s">
        <v>26</v>
      </c>
      <c r="B12" s="35">
        <f t="shared" ref="B12:I12" si="7">B24</f>
        <v>-2</v>
      </c>
      <c r="C12" s="35">
        <f t="shared" si="7"/>
        <v>-6</v>
      </c>
      <c r="D12" s="35">
        <f t="shared" si="7"/>
        <v>-74</v>
      </c>
      <c r="E12" s="35">
        <f t="shared" si="7"/>
        <v>-4</v>
      </c>
      <c r="F12" s="35">
        <f t="shared" si="7"/>
        <v>4</v>
      </c>
      <c r="G12" s="35">
        <f t="shared" si="7"/>
        <v>31</v>
      </c>
      <c r="H12" s="35">
        <f t="shared" si="7"/>
        <v>8</v>
      </c>
      <c r="I12" s="35">
        <f t="shared" si="7"/>
        <v>91</v>
      </c>
      <c r="J12" s="48">
        <f t="shared" si="3"/>
        <v>-9.0675345001055803</v>
      </c>
      <c r="K12" s="48">
        <v>9.0675345001055803</v>
      </c>
      <c r="L12" s="48">
        <v>18.135069000211161</v>
      </c>
      <c r="M12" s="35">
        <f t="shared" ref="M12:U12" si="8">M24</f>
        <v>2</v>
      </c>
      <c r="N12" s="35">
        <f t="shared" si="8"/>
        <v>9</v>
      </c>
      <c r="O12" s="35">
        <f t="shared" si="8"/>
        <v>145</v>
      </c>
      <c r="P12" s="35">
        <f t="shared" si="8"/>
        <v>5</v>
      </c>
      <c r="Q12" s="35">
        <f t="shared" si="8"/>
        <v>4</v>
      </c>
      <c r="R12" s="35">
        <f t="shared" si="8"/>
        <v>7</v>
      </c>
      <c r="S12" s="35">
        <f t="shared" si="8"/>
        <v>159</v>
      </c>
      <c r="T12" s="35">
        <f t="shared" si="8"/>
        <v>3</v>
      </c>
      <c r="U12" s="35">
        <f t="shared" si="8"/>
        <v>4</v>
      </c>
      <c r="V12" s="48">
        <v>4.5337672500527866</v>
      </c>
    </row>
    <row r="13" spans="1:22" ht="15" customHeight="1" x14ac:dyDescent="0.15">
      <c r="A13" s="4" t="s">
        <v>25</v>
      </c>
      <c r="B13" s="37">
        <f t="shared" ref="B13:I13" si="9">B25+B26+B27</f>
        <v>-25</v>
      </c>
      <c r="C13" s="37">
        <f t="shared" si="9"/>
        <v>-12</v>
      </c>
      <c r="D13" s="37">
        <f t="shared" si="9"/>
        <v>-276</v>
      </c>
      <c r="E13" s="37">
        <f t="shared" si="9"/>
        <v>-16</v>
      </c>
      <c r="F13" s="37">
        <f t="shared" si="9"/>
        <v>6</v>
      </c>
      <c r="G13" s="37">
        <f t="shared" si="9"/>
        <v>58</v>
      </c>
      <c r="H13" s="37">
        <f t="shared" si="9"/>
        <v>22</v>
      </c>
      <c r="I13" s="37">
        <f t="shared" si="9"/>
        <v>227</v>
      </c>
      <c r="J13" s="49">
        <f t="shared" si="3"/>
        <v>-15.73564122738002</v>
      </c>
      <c r="K13" s="49">
        <v>5.9008654602675055</v>
      </c>
      <c r="L13" s="49">
        <v>21.636506687647525</v>
      </c>
      <c r="M13" s="37">
        <f t="shared" ref="M13:U13" si="10">M25+M26+M27</f>
        <v>-9</v>
      </c>
      <c r="N13" s="37">
        <f t="shared" si="10"/>
        <v>17</v>
      </c>
      <c r="O13" s="37">
        <f t="shared" si="10"/>
        <v>302</v>
      </c>
      <c r="P13" s="37">
        <f t="shared" si="10"/>
        <v>7</v>
      </c>
      <c r="Q13" s="37">
        <f t="shared" si="10"/>
        <v>10</v>
      </c>
      <c r="R13" s="37">
        <f t="shared" si="10"/>
        <v>26</v>
      </c>
      <c r="S13" s="37">
        <f t="shared" si="10"/>
        <v>409</v>
      </c>
      <c r="T13" s="37">
        <f t="shared" si="10"/>
        <v>8</v>
      </c>
      <c r="U13" s="37">
        <f t="shared" si="10"/>
        <v>18</v>
      </c>
      <c r="V13" s="49">
        <v>-8.8512981904012591</v>
      </c>
    </row>
    <row r="14" spans="1:22" ht="15" customHeight="1" x14ac:dyDescent="0.15">
      <c r="A14" s="4" t="s">
        <v>24</v>
      </c>
      <c r="B14" s="37">
        <f t="shared" ref="B14:I14" si="11">B28+B29+B30+B31</f>
        <v>-17</v>
      </c>
      <c r="C14" s="37">
        <f t="shared" si="11"/>
        <v>6</v>
      </c>
      <c r="D14" s="37">
        <f t="shared" si="11"/>
        <v>-302</v>
      </c>
      <c r="E14" s="37">
        <f t="shared" si="11"/>
        <v>-21</v>
      </c>
      <c r="F14" s="37">
        <f t="shared" si="11"/>
        <v>17</v>
      </c>
      <c r="G14" s="37">
        <f t="shared" si="11"/>
        <v>199</v>
      </c>
      <c r="H14" s="37">
        <f t="shared" si="11"/>
        <v>38</v>
      </c>
      <c r="I14" s="37">
        <f t="shared" si="11"/>
        <v>422</v>
      </c>
      <c r="J14" s="49">
        <f t="shared" si="3"/>
        <v>-9.874129009070284</v>
      </c>
      <c r="K14" s="49">
        <v>7.9933425311521367</v>
      </c>
      <c r="L14" s="49">
        <v>17.867471540222422</v>
      </c>
      <c r="M14" s="37">
        <f t="shared" ref="M14:U14" si="12">M28+M29+M30+M31</f>
        <v>4</v>
      </c>
      <c r="N14" s="37">
        <f t="shared" si="12"/>
        <v>43</v>
      </c>
      <c r="O14" s="37">
        <f t="shared" si="12"/>
        <v>665</v>
      </c>
      <c r="P14" s="37">
        <f t="shared" si="12"/>
        <v>20</v>
      </c>
      <c r="Q14" s="37">
        <f t="shared" si="12"/>
        <v>23</v>
      </c>
      <c r="R14" s="37">
        <f t="shared" si="12"/>
        <v>39</v>
      </c>
      <c r="S14" s="37">
        <f t="shared" si="12"/>
        <v>744</v>
      </c>
      <c r="T14" s="37">
        <f t="shared" si="12"/>
        <v>19</v>
      </c>
      <c r="U14" s="37">
        <f t="shared" si="12"/>
        <v>20</v>
      </c>
      <c r="V14" s="49">
        <v>1.88078647791815</v>
      </c>
    </row>
    <row r="15" spans="1:22" ht="15" customHeight="1" x14ac:dyDescent="0.15">
      <c r="A15" s="4" t="s">
        <v>23</v>
      </c>
      <c r="B15" s="37">
        <f t="shared" ref="B15:I15" si="13">B32+B33+B34+B35</f>
        <v>-20</v>
      </c>
      <c r="C15" s="37">
        <f t="shared" si="13"/>
        <v>5</v>
      </c>
      <c r="D15" s="37">
        <f t="shared" si="13"/>
        <v>-151</v>
      </c>
      <c r="E15" s="37">
        <f t="shared" si="13"/>
        <v>-18</v>
      </c>
      <c r="F15" s="37">
        <f t="shared" si="13"/>
        <v>11</v>
      </c>
      <c r="G15" s="37">
        <f t="shared" si="13"/>
        <v>132</v>
      </c>
      <c r="H15" s="37">
        <f t="shared" si="13"/>
        <v>29</v>
      </c>
      <c r="I15" s="37">
        <f t="shared" si="13"/>
        <v>306</v>
      </c>
      <c r="J15" s="49">
        <f t="shared" si="3"/>
        <v>-11.124638279931116</v>
      </c>
      <c r="K15" s="49">
        <v>6.7983900599579066</v>
      </c>
      <c r="L15" s="49">
        <v>17.923028339889022</v>
      </c>
      <c r="M15" s="37">
        <f t="shared" ref="M15:U15" si="14">M32+M33+M34+M35</f>
        <v>-2</v>
      </c>
      <c r="N15" s="37">
        <f t="shared" si="14"/>
        <v>38</v>
      </c>
      <c r="O15" s="37">
        <f t="shared" si="14"/>
        <v>611</v>
      </c>
      <c r="P15" s="37">
        <f t="shared" si="14"/>
        <v>17</v>
      </c>
      <c r="Q15" s="37">
        <f t="shared" si="14"/>
        <v>21</v>
      </c>
      <c r="R15" s="37">
        <f t="shared" si="14"/>
        <v>40</v>
      </c>
      <c r="S15" s="37">
        <f t="shared" si="14"/>
        <v>588</v>
      </c>
      <c r="T15" s="37">
        <f t="shared" si="14"/>
        <v>16</v>
      </c>
      <c r="U15" s="37">
        <f t="shared" si="14"/>
        <v>24</v>
      </c>
      <c r="V15" s="49">
        <v>-1.236070919992347</v>
      </c>
    </row>
    <row r="16" spans="1:22" ht="15" customHeight="1" x14ac:dyDescent="0.15">
      <c r="A16" s="2" t="s">
        <v>22</v>
      </c>
      <c r="B16" s="36">
        <f t="shared" ref="B16:I16" si="15">B36+B37+B38</f>
        <v>-21</v>
      </c>
      <c r="C16" s="36">
        <f t="shared" si="15"/>
        <v>-11</v>
      </c>
      <c r="D16" s="36">
        <f t="shared" si="15"/>
        <v>-146</v>
      </c>
      <c r="E16" s="36">
        <f t="shared" si="15"/>
        <v>-11</v>
      </c>
      <c r="F16" s="36">
        <f t="shared" si="15"/>
        <v>0</v>
      </c>
      <c r="G16" s="36">
        <f t="shared" si="15"/>
        <v>18</v>
      </c>
      <c r="H16" s="36">
        <f t="shared" si="15"/>
        <v>11</v>
      </c>
      <c r="I16" s="36">
        <f t="shared" si="15"/>
        <v>124</v>
      </c>
      <c r="J16" s="53">
        <f t="shared" si="3"/>
        <v>-28.60970378446169</v>
      </c>
      <c r="K16" s="53">
        <v>0</v>
      </c>
      <c r="L16" s="53">
        <v>28.60970378446169</v>
      </c>
      <c r="M16" s="36">
        <f t="shared" ref="M16:U16" si="16">M36+M37+M38</f>
        <v>-10</v>
      </c>
      <c r="N16" s="36">
        <f t="shared" si="16"/>
        <v>6</v>
      </c>
      <c r="O16" s="36">
        <f t="shared" si="16"/>
        <v>136</v>
      </c>
      <c r="P16" s="36">
        <f t="shared" si="16"/>
        <v>4</v>
      </c>
      <c r="Q16" s="36">
        <f t="shared" si="16"/>
        <v>2</v>
      </c>
      <c r="R16" s="36">
        <f t="shared" si="16"/>
        <v>16</v>
      </c>
      <c r="S16" s="36">
        <f t="shared" si="16"/>
        <v>176</v>
      </c>
      <c r="T16" s="36">
        <f t="shared" si="16"/>
        <v>7</v>
      </c>
      <c r="U16" s="36">
        <f t="shared" si="16"/>
        <v>9</v>
      </c>
      <c r="V16" s="53">
        <v>-26.008821622237893</v>
      </c>
    </row>
    <row r="17" spans="1:22" ht="15" customHeight="1" x14ac:dyDescent="0.15">
      <c r="A17" s="6" t="s">
        <v>21</v>
      </c>
      <c r="B17" s="35">
        <f t="shared" ref="B17:I17" si="17">B12+B13+B20</f>
        <v>-55</v>
      </c>
      <c r="C17" s="35">
        <f t="shared" si="17"/>
        <v>-11</v>
      </c>
      <c r="D17" s="35">
        <f t="shared" si="17"/>
        <v>-989</v>
      </c>
      <c r="E17" s="35">
        <f t="shared" si="17"/>
        <v>-65</v>
      </c>
      <c r="F17" s="35">
        <f t="shared" si="17"/>
        <v>64</v>
      </c>
      <c r="G17" s="35">
        <f t="shared" si="17"/>
        <v>767</v>
      </c>
      <c r="H17" s="35">
        <f t="shared" si="17"/>
        <v>129</v>
      </c>
      <c r="I17" s="35">
        <f t="shared" si="17"/>
        <v>1417</v>
      </c>
      <c r="J17" s="48">
        <f t="shared" si="3"/>
        <v>-7.0296921157817689</v>
      </c>
      <c r="K17" s="48">
        <v>6.9215430063082035</v>
      </c>
      <c r="L17" s="48">
        <v>13.951235122089972</v>
      </c>
      <c r="M17" s="35">
        <f t="shared" ref="M17:U17" si="18">M12+M13+M20</f>
        <v>10</v>
      </c>
      <c r="N17" s="35">
        <f t="shared" si="18"/>
        <v>151</v>
      </c>
      <c r="O17" s="35">
        <f t="shared" si="18"/>
        <v>2958</v>
      </c>
      <c r="P17" s="35">
        <f t="shared" si="18"/>
        <v>99</v>
      </c>
      <c r="Q17" s="35">
        <f t="shared" si="18"/>
        <v>52</v>
      </c>
      <c r="R17" s="35">
        <f t="shared" si="18"/>
        <v>141</v>
      </c>
      <c r="S17" s="35">
        <f t="shared" si="18"/>
        <v>3297</v>
      </c>
      <c r="T17" s="35">
        <f t="shared" si="18"/>
        <v>96</v>
      </c>
      <c r="U17" s="35">
        <f t="shared" si="18"/>
        <v>45</v>
      </c>
      <c r="V17" s="48">
        <v>1.0814910947356537</v>
      </c>
    </row>
    <row r="18" spans="1:22" ht="15" customHeight="1" x14ac:dyDescent="0.15">
      <c r="A18" s="4" t="s">
        <v>20</v>
      </c>
      <c r="B18" s="37">
        <f t="shared" ref="B18:I18" si="19">B14+B22</f>
        <v>-36</v>
      </c>
      <c r="C18" s="37">
        <f t="shared" si="19"/>
        <v>18</v>
      </c>
      <c r="D18" s="37">
        <f t="shared" si="19"/>
        <v>-526</v>
      </c>
      <c r="E18" s="37">
        <f t="shared" si="19"/>
        <v>-35</v>
      </c>
      <c r="F18" s="37">
        <f t="shared" si="19"/>
        <v>30</v>
      </c>
      <c r="G18" s="37">
        <f t="shared" si="19"/>
        <v>388</v>
      </c>
      <c r="H18" s="37">
        <f t="shared" si="19"/>
        <v>65</v>
      </c>
      <c r="I18" s="37">
        <f t="shared" si="19"/>
        <v>755</v>
      </c>
      <c r="J18" s="49">
        <f t="shared" si="3"/>
        <v>-8.7423474520248661</v>
      </c>
      <c r="K18" s="49">
        <v>7.4934406731641756</v>
      </c>
      <c r="L18" s="49">
        <v>16.235788125189043</v>
      </c>
      <c r="M18" s="37">
        <f t="shared" ref="M18:U18" si="20">M14+M22</f>
        <v>-1</v>
      </c>
      <c r="N18" s="37">
        <f t="shared" si="20"/>
        <v>77</v>
      </c>
      <c r="O18" s="37">
        <f t="shared" si="20"/>
        <v>1329</v>
      </c>
      <c r="P18" s="37">
        <f t="shared" si="20"/>
        <v>33</v>
      </c>
      <c r="Q18" s="37">
        <f t="shared" si="20"/>
        <v>44</v>
      </c>
      <c r="R18" s="37">
        <f t="shared" si="20"/>
        <v>78</v>
      </c>
      <c r="S18" s="37">
        <f t="shared" si="20"/>
        <v>1488</v>
      </c>
      <c r="T18" s="37">
        <f t="shared" si="20"/>
        <v>31</v>
      </c>
      <c r="U18" s="37">
        <f t="shared" si="20"/>
        <v>47</v>
      </c>
      <c r="V18" s="49">
        <v>-0.24978135577213934</v>
      </c>
    </row>
    <row r="19" spans="1:22" ht="15" customHeight="1" x14ac:dyDescent="0.15">
      <c r="A19" s="2" t="s">
        <v>19</v>
      </c>
      <c r="B19" s="36">
        <f t="shared" ref="B19:I19" si="21">B15+B16+B21+B23</f>
        <v>-59</v>
      </c>
      <c r="C19" s="36">
        <f t="shared" si="21"/>
        <v>-49</v>
      </c>
      <c r="D19" s="36">
        <f t="shared" si="21"/>
        <v>-700</v>
      </c>
      <c r="E19" s="36">
        <f t="shared" si="21"/>
        <v>-80</v>
      </c>
      <c r="F19" s="36">
        <f t="shared" si="21"/>
        <v>65</v>
      </c>
      <c r="G19" s="36">
        <f t="shared" si="21"/>
        <v>918</v>
      </c>
      <c r="H19" s="36">
        <f t="shared" si="21"/>
        <v>145</v>
      </c>
      <c r="I19" s="36">
        <f t="shared" si="21"/>
        <v>1472</v>
      </c>
      <c r="J19" s="53">
        <f t="shared" si="3"/>
        <v>-8.6163143420322683</v>
      </c>
      <c r="K19" s="53">
        <v>7.0007554029012189</v>
      </c>
      <c r="L19" s="53">
        <v>15.617069744933488</v>
      </c>
      <c r="M19" s="36">
        <f t="shared" ref="M19:U19" si="22">M15+M16+M21+M23</f>
        <v>21</v>
      </c>
      <c r="N19" s="36">
        <f t="shared" si="22"/>
        <v>217</v>
      </c>
      <c r="O19" s="36">
        <f t="shared" si="22"/>
        <v>4141</v>
      </c>
      <c r="P19" s="36">
        <f t="shared" si="22"/>
        <v>141</v>
      </c>
      <c r="Q19" s="36">
        <f t="shared" si="22"/>
        <v>76</v>
      </c>
      <c r="R19" s="36">
        <f t="shared" si="22"/>
        <v>196</v>
      </c>
      <c r="S19" s="36">
        <f t="shared" si="22"/>
        <v>4287</v>
      </c>
      <c r="T19" s="36">
        <f t="shared" si="22"/>
        <v>116</v>
      </c>
      <c r="U19" s="36">
        <f t="shared" si="22"/>
        <v>80</v>
      </c>
      <c r="V19" s="53">
        <v>2.2617825147834729</v>
      </c>
    </row>
    <row r="20" spans="1:22" ht="15" customHeight="1" x14ac:dyDescent="0.15">
      <c r="A20" s="5" t="s">
        <v>18</v>
      </c>
      <c r="B20" s="40">
        <f>E20+M20</f>
        <v>-28</v>
      </c>
      <c r="C20" s="40">
        <v>7</v>
      </c>
      <c r="D20" s="40">
        <f>G20-I20+O20-S20</f>
        <v>-639</v>
      </c>
      <c r="E20" s="40">
        <f>F20-H20</f>
        <v>-45</v>
      </c>
      <c r="F20" s="40">
        <v>54</v>
      </c>
      <c r="G20" s="40">
        <v>678</v>
      </c>
      <c r="H20" s="40">
        <v>99</v>
      </c>
      <c r="I20" s="40">
        <v>1099</v>
      </c>
      <c r="J20" s="61">
        <f t="shared" si="3"/>
        <v>-5.7777055491300198</v>
      </c>
      <c r="K20" s="61">
        <v>6.9332466589560235</v>
      </c>
      <c r="L20" s="61">
        <v>12.710952208086043</v>
      </c>
      <c r="M20" s="40">
        <f>N20-R20</f>
        <v>17</v>
      </c>
      <c r="N20" s="40">
        <f>SUM(P20:Q20)</f>
        <v>125</v>
      </c>
      <c r="O20" s="41">
        <v>2511</v>
      </c>
      <c r="P20" s="41">
        <v>87</v>
      </c>
      <c r="Q20" s="41">
        <v>38</v>
      </c>
      <c r="R20" s="41">
        <f>SUM(T20:U20)</f>
        <v>108</v>
      </c>
      <c r="S20" s="41">
        <v>2729</v>
      </c>
      <c r="T20" s="41">
        <v>85</v>
      </c>
      <c r="U20" s="41">
        <v>23</v>
      </c>
      <c r="V20" s="52">
        <v>2.1826887630046752</v>
      </c>
    </row>
    <row r="21" spans="1:22" ht="15" customHeight="1" x14ac:dyDescent="0.15">
      <c r="A21" s="3" t="s">
        <v>17</v>
      </c>
      <c r="B21" s="42">
        <f t="shared" ref="B21:B38" si="23">E21+M21</f>
        <v>-13</v>
      </c>
      <c r="C21" s="42">
        <v>-36</v>
      </c>
      <c r="D21" s="42">
        <f t="shared" ref="D21:D38" si="24">G21-I21+O21-S21</f>
        <v>-307</v>
      </c>
      <c r="E21" s="42">
        <f t="shared" ref="E21:E38" si="25">F21-H21</f>
        <v>-43</v>
      </c>
      <c r="F21" s="42">
        <v>46</v>
      </c>
      <c r="G21" s="42">
        <v>661</v>
      </c>
      <c r="H21" s="42">
        <v>89</v>
      </c>
      <c r="I21" s="42">
        <v>820</v>
      </c>
      <c r="J21" s="62">
        <f t="shared" si="3"/>
        <v>-7.2299302066437994</v>
      </c>
      <c r="K21" s="62">
        <v>7.734343941991038</v>
      </c>
      <c r="L21" s="62">
        <v>14.964274148634837</v>
      </c>
      <c r="M21" s="42">
        <f t="shared" ref="M21:M38" si="26">N21-R21</f>
        <v>30</v>
      </c>
      <c r="N21" s="42">
        <f>SUM(P21:Q21)</f>
        <v>147</v>
      </c>
      <c r="O21" s="42">
        <v>2647</v>
      </c>
      <c r="P21" s="42">
        <v>103</v>
      </c>
      <c r="Q21" s="42">
        <v>44</v>
      </c>
      <c r="R21" s="42">
        <f t="shared" ref="R21:R38" si="27">SUM(T21:U21)</f>
        <v>117</v>
      </c>
      <c r="S21" s="42">
        <v>2795</v>
      </c>
      <c r="T21" s="42">
        <v>78</v>
      </c>
      <c r="U21" s="42">
        <v>39</v>
      </c>
      <c r="V21" s="49">
        <v>5.044137353472415</v>
      </c>
    </row>
    <row r="22" spans="1:22" ht="15" customHeight="1" x14ac:dyDescent="0.15">
      <c r="A22" s="3" t="s">
        <v>16</v>
      </c>
      <c r="B22" s="42">
        <f t="shared" si="23"/>
        <v>-19</v>
      </c>
      <c r="C22" s="42">
        <v>12</v>
      </c>
      <c r="D22" s="42">
        <f t="shared" si="24"/>
        <v>-224</v>
      </c>
      <c r="E22" s="42">
        <f t="shared" si="25"/>
        <v>-14</v>
      </c>
      <c r="F22" s="42">
        <v>13</v>
      </c>
      <c r="G22" s="42">
        <v>189</v>
      </c>
      <c r="H22" s="42">
        <v>27</v>
      </c>
      <c r="I22" s="42">
        <v>333</v>
      </c>
      <c r="J22" s="62">
        <f t="shared" si="3"/>
        <v>-7.4597777832927257</v>
      </c>
      <c r="K22" s="62">
        <v>6.9269365130575302</v>
      </c>
      <c r="L22" s="62">
        <v>14.386714296350256</v>
      </c>
      <c r="M22" s="42">
        <f>N22-R22</f>
        <v>-5</v>
      </c>
      <c r="N22" s="42">
        <f t="shared" ref="N22:N38" si="28">SUM(P22:Q22)</f>
        <v>34</v>
      </c>
      <c r="O22" s="42">
        <v>664</v>
      </c>
      <c r="P22" s="42">
        <v>13</v>
      </c>
      <c r="Q22" s="42">
        <v>21</v>
      </c>
      <c r="R22" s="42">
        <f t="shared" si="27"/>
        <v>39</v>
      </c>
      <c r="S22" s="42">
        <v>744</v>
      </c>
      <c r="T22" s="42">
        <v>12</v>
      </c>
      <c r="U22" s="42">
        <v>27</v>
      </c>
      <c r="V22" s="49">
        <v>-2.6642063511759737</v>
      </c>
    </row>
    <row r="23" spans="1:22" ht="15" customHeight="1" x14ac:dyDescent="0.15">
      <c r="A23" s="1" t="s">
        <v>15</v>
      </c>
      <c r="B23" s="43">
        <f t="shared" si="23"/>
        <v>-5</v>
      </c>
      <c r="C23" s="43">
        <v>-7</v>
      </c>
      <c r="D23" s="43">
        <f t="shared" si="24"/>
        <v>-96</v>
      </c>
      <c r="E23" s="43">
        <f t="shared" si="25"/>
        <v>-8</v>
      </c>
      <c r="F23" s="43">
        <v>8</v>
      </c>
      <c r="G23" s="43">
        <v>107</v>
      </c>
      <c r="H23" s="43">
        <v>16</v>
      </c>
      <c r="I23" s="43">
        <v>222</v>
      </c>
      <c r="J23" s="63">
        <f t="shared" si="3"/>
        <v>-5.9938624490675645</v>
      </c>
      <c r="K23" s="63">
        <v>5.9938624490675645</v>
      </c>
      <c r="L23" s="63">
        <v>11.987724898135129</v>
      </c>
      <c r="M23" s="43">
        <f t="shared" si="26"/>
        <v>3</v>
      </c>
      <c r="N23" s="43">
        <f t="shared" si="28"/>
        <v>26</v>
      </c>
      <c r="O23" s="43">
        <v>747</v>
      </c>
      <c r="P23" s="43">
        <v>17</v>
      </c>
      <c r="Q23" s="43">
        <v>9</v>
      </c>
      <c r="R23" s="43">
        <f t="shared" si="27"/>
        <v>23</v>
      </c>
      <c r="S23" s="47">
        <v>728</v>
      </c>
      <c r="T23" s="47">
        <v>15</v>
      </c>
      <c r="U23" s="47">
        <v>8</v>
      </c>
      <c r="V23" s="54">
        <v>2.2476984184003399</v>
      </c>
    </row>
    <row r="24" spans="1:22" ht="15" customHeight="1" x14ac:dyDescent="0.15">
      <c r="A24" s="7" t="s">
        <v>14</v>
      </c>
      <c r="B24" s="45">
        <f t="shared" si="23"/>
        <v>-2</v>
      </c>
      <c r="C24" s="45">
        <v>-6</v>
      </c>
      <c r="D24" s="45">
        <f t="shared" si="24"/>
        <v>-74</v>
      </c>
      <c r="E24" s="40">
        <f t="shared" si="25"/>
        <v>-4</v>
      </c>
      <c r="F24" s="45">
        <v>4</v>
      </c>
      <c r="G24" s="45">
        <v>31</v>
      </c>
      <c r="H24" s="45">
        <v>8</v>
      </c>
      <c r="I24" s="46">
        <v>91</v>
      </c>
      <c r="J24" s="73">
        <f t="shared" si="3"/>
        <v>-9.0675345001055803</v>
      </c>
      <c r="K24" s="73">
        <v>9.0675345001055803</v>
      </c>
      <c r="L24" s="73">
        <v>18.135069000211161</v>
      </c>
      <c r="M24" s="40">
        <f t="shared" si="26"/>
        <v>2</v>
      </c>
      <c r="N24" s="45">
        <f t="shared" si="28"/>
        <v>9</v>
      </c>
      <c r="O24" s="45">
        <v>145</v>
      </c>
      <c r="P24" s="45">
        <v>5</v>
      </c>
      <c r="Q24" s="45">
        <v>4</v>
      </c>
      <c r="R24" s="45">
        <f t="shared" si="27"/>
        <v>7</v>
      </c>
      <c r="S24" s="45">
        <v>159</v>
      </c>
      <c r="T24" s="45">
        <v>3</v>
      </c>
      <c r="U24" s="45">
        <v>4</v>
      </c>
      <c r="V24" s="51">
        <v>4.5337672500527866</v>
      </c>
    </row>
    <row r="25" spans="1:22" ht="15" customHeight="1" x14ac:dyDescent="0.15">
      <c r="A25" s="5" t="s">
        <v>13</v>
      </c>
      <c r="B25" s="40">
        <f t="shared" si="23"/>
        <v>-2</v>
      </c>
      <c r="C25" s="40">
        <v>3</v>
      </c>
      <c r="D25" s="40">
        <f t="shared" si="24"/>
        <v>-57</v>
      </c>
      <c r="E25" s="40">
        <f t="shared" si="25"/>
        <v>-2</v>
      </c>
      <c r="F25" s="40">
        <v>0</v>
      </c>
      <c r="G25" s="40">
        <v>5</v>
      </c>
      <c r="H25" s="40">
        <v>2</v>
      </c>
      <c r="I25" s="40">
        <v>34</v>
      </c>
      <c r="J25" s="61">
        <f t="shared" si="3"/>
        <v>-17.138564117011786</v>
      </c>
      <c r="K25" s="61">
        <v>0</v>
      </c>
      <c r="L25" s="61">
        <v>17.138564117011786</v>
      </c>
      <c r="M25" s="40">
        <f t="shared" si="26"/>
        <v>0</v>
      </c>
      <c r="N25" s="40">
        <f t="shared" si="28"/>
        <v>2</v>
      </c>
      <c r="O25" s="40">
        <v>32</v>
      </c>
      <c r="P25" s="40">
        <v>1</v>
      </c>
      <c r="Q25" s="40">
        <v>1</v>
      </c>
      <c r="R25" s="40">
        <f t="shared" si="27"/>
        <v>2</v>
      </c>
      <c r="S25" s="41">
        <v>60</v>
      </c>
      <c r="T25" s="41">
        <v>0</v>
      </c>
      <c r="U25" s="41">
        <v>2</v>
      </c>
      <c r="V25" s="52">
        <v>0</v>
      </c>
    </row>
    <row r="26" spans="1:22" ht="15" customHeight="1" x14ac:dyDescent="0.15">
      <c r="A26" s="3" t="s">
        <v>12</v>
      </c>
      <c r="B26" s="42">
        <f t="shared" si="23"/>
        <v>-4</v>
      </c>
      <c r="C26" s="42">
        <v>-6</v>
      </c>
      <c r="D26" s="42">
        <f t="shared" si="24"/>
        <v>-56</v>
      </c>
      <c r="E26" s="42">
        <f t="shared" si="25"/>
        <v>0</v>
      </c>
      <c r="F26" s="42">
        <v>2</v>
      </c>
      <c r="G26" s="42">
        <v>16</v>
      </c>
      <c r="H26" s="42">
        <v>2</v>
      </c>
      <c r="I26" s="42">
        <v>56</v>
      </c>
      <c r="J26" s="62">
        <f t="shared" si="3"/>
        <v>0</v>
      </c>
      <c r="K26" s="62">
        <v>7.8000619730951284</v>
      </c>
      <c r="L26" s="62">
        <v>7.8000619730951284</v>
      </c>
      <c r="M26" s="42">
        <f t="shared" si="26"/>
        <v>-4</v>
      </c>
      <c r="N26" s="42">
        <f t="shared" si="28"/>
        <v>3</v>
      </c>
      <c r="O26" s="42">
        <v>97</v>
      </c>
      <c r="P26" s="42">
        <v>1</v>
      </c>
      <c r="Q26" s="42">
        <v>2</v>
      </c>
      <c r="R26" s="42">
        <f t="shared" si="27"/>
        <v>7</v>
      </c>
      <c r="S26" s="42">
        <v>113</v>
      </c>
      <c r="T26" s="42">
        <v>2</v>
      </c>
      <c r="U26" s="42">
        <v>5</v>
      </c>
      <c r="V26" s="49">
        <v>-15.600123946190262</v>
      </c>
    </row>
    <row r="27" spans="1:22" ht="15" customHeight="1" x14ac:dyDescent="0.15">
      <c r="A27" s="1" t="s">
        <v>11</v>
      </c>
      <c r="B27" s="43">
        <f t="shared" si="23"/>
        <v>-19</v>
      </c>
      <c r="C27" s="43">
        <v>-9</v>
      </c>
      <c r="D27" s="43">
        <f t="shared" si="24"/>
        <v>-163</v>
      </c>
      <c r="E27" s="43">
        <f t="shared" si="25"/>
        <v>-14</v>
      </c>
      <c r="F27" s="43">
        <v>4</v>
      </c>
      <c r="G27" s="43">
        <v>37</v>
      </c>
      <c r="H27" s="43">
        <v>18</v>
      </c>
      <c r="I27" s="43">
        <v>137</v>
      </c>
      <c r="J27" s="63">
        <f t="shared" si="3"/>
        <v>-21.749400933819679</v>
      </c>
      <c r="K27" s="63">
        <v>6.2141145525199084</v>
      </c>
      <c r="L27" s="63">
        <v>27.963515486339588</v>
      </c>
      <c r="M27" s="43">
        <f t="shared" si="26"/>
        <v>-5</v>
      </c>
      <c r="N27" s="43">
        <f t="shared" si="28"/>
        <v>12</v>
      </c>
      <c r="O27" s="47">
        <v>173</v>
      </c>
      <c r="P27" s="47">
        <v>5</v>
      </c>
      <c r="Q27" s="47">
        <v>7</v>
      </c>
      <c r="R27" s="47">
        <f t="shared" si="27"/>
        <v>17</v>
      </c>
      <c r="S27" s="47">
        <v>236</v>
      </c>
      <c r="T27" s="47">
        <v>6</v>
      </c>
      <c r="U27" s="47">
        <v>11</v>
      </c>
      <c r="V27" s="54">
        <v>-7.7676431906498848</v>
      </c>
    </row>
    <row r="28" spans="1:22" ht="15" customHeight="1" x14ac:dyDescent="0.15">
      <c r="A28" s="5" t="s">
        <v>10</v>
      </c>
      <c r="B28" s="40">
        <f t="shared" si="23"/>
        <v>-1</v>
      </c>
      <c r="C28" s="40">
        <v>1</v>
      </c>
      <c r="D28" s="40">
        <f t="shared" si="24"/>
        <v>-38</v>
      </c>
      <c r="E28" s="40">
        <f t="shared" si="25"/>
        <v>-4</v>
      </c>
      <c r="F28" s="40">
        <v>1</v>
      </c>
      <c r="G28" s="40">
        <v>10</v>
      </c>
      <c r="H28" s="40">
        <v>5</v>
      </c>
      <c r="I28" s="40">
        <v>43</v>
      </c>
      <c r="J28" s="61">
        <f t="shared" si="3"/>
        <v>-16.370098781212508</v>
      </c>
      <c r="K28" s="61">
        <v>4.0925246953031271</v>
      </c>
      <c r="L28" s="61">
        <v>20.462623476515635</v>
      </c>
      <c r="M28" s="40">
        <f t="shared" si="26"/>
        <v>3</v>
      </c>
      <c r="N28" s="40">
        <f t="shared" si="28"/>
        <v>7</v>
      </c>
      <c r="O28" s="40">
        <v>72</v>
      </c>
      <c r="P28" s="40">
        <v>4</v>
      </c>
      <c r="Q28" s="40">
        <v>3</v>
      </c>
      <c r="R28" s="40">
        <f t="shared" si="27"/>
        <v>4</v>
      </c>
      <c r="S28" s="40">
        <v>77</v>
      </c>
      <c r="T28" s="40">
        <v>2</v>
      </c>
      <c r="U28" s="40">
        <v>2</v>
      </c>
      <c r="V28" s="48">
        <v>12.277574085909382</v>
      </c>
    </row>
    <row r="29" spans="1:22" ht="15" customHeight="1" x14ac:dyDescent="0.15">
      <c r="A29" s="3" t="s">
        <v>9</v>
      </c>
      <c r="B29" s="42">
        <f t="shared" si="23"/>
        <v>-5</v>
      </c>
      <c r="C29" s="42">
        <v>3</v>
      </c>
      <c r="D29" s="42">
        <f t="shared" si="24"/>
        <v>-73</v>
      </c>
      <c r="E29" s="42">
        <f>F29-H29</f>
        <v>-9</v>
      </c>
      <c r="F29" s="42">
        <v>7</v>
      </c>
      <c r="G29" s="42">
        <v>69</v>
      </c>
      <c r="H29" s="42">
        <v>16</v>
      </c>
      <c r="I29" s="42">
        <v>124</v>
      </c>
      <c r="J29" s="62">
        <f t="shared" si="3"/>
        <v>-13.839328971592513</v>
      </c>
      <c r="K29" s="62">
        <v>10.763922533460844</v>
      </c>
      <c r="L29" s="62">
        <v>24.603251505053358</v>
      </c>
      <c r="M29" s="42">
        <f t="shared" si="26"/>
        <v>4</v>
      </c>
      <c r="N29" s="42">
        <f t="shared" si="28"/>
        <v>18</v>
      </c>
      <c r="O29" s="42">
        <v>246</v>
      </c>
      <c r="P29" s="42">
        <v>8</v>
      </c>
      <c r="Q29" s="42">
        <v>10</v>
      </c>
      <c r="R29" s="42">
        <f t="shared" si="27"/>
        <v>14</v>
      </c>
      <c r="S29" s="42">
        <v>264</v>
      </c>
      <c r="T29" s="42">
        <v>6</v>
      </c>
      <c r="U29" s="42">
        <v>8</v>
      </c>
      <c r="V29" s="49">
        <v>6.1508128762633376</v>
      </c>
    </row>
    <row r="30" spans="1:22" ht="15" customHeight="1" x14ac:dyDescent="0.15">
      <c r="A30" s="3" t="s">
        <v>8</v>
      </c>
      <c r="B30" s="42">
        <f t="shared" si="23"/>
        <v>-11</v>
      </c>
      <c r="C30" s="42">
        <v>-9</v>
      </c>
      <c r="D30" s="42">
        <f t="shared" si="24"/>
        <v>-127</v>
      </c>
      <c r="E30" s="42">
        <f t="shared" si="25"/>
        <v>-5</v>
      </c>
      <c r="F30" s="42">
        <v>7</v>
      </c>
      <c r="G30" s="42">
        <v>60</v>
      </c>
      <c r="H30" s="42">
        <v>12</v>
      </c>
      <c r="I30" s="42">
        <v>142</v>
      </c>
      <c r="J30" s="62">
        <f t="shared" si="3"/>
        <v>-7.6485601847389209</v>
      </c>
      <c r="K30" s="62">
        <v>10.707984258634491</v>
      </c>
      <c r="L30" s="62">
        <v>18.356544443373412</v>
      </c>
      <c r="M30" s="42">
        <f t="shared" si="26"/>
        <v>-6</v>
      </c>
      <c r="N30" s="42">
        <f t="shared" si="28"/>
        <v>4</v>
      </c>
      <c r="O30" s="42">
        <v>183</v>
      </c>
      <c r="P30" s="42">
        <v>1</v>
      </c>
      <c r="Q30" s="42">
        <v>3</v>
      </c>
      <c r="R30" s="42">
        <f t="shared" si="27"/>
        <v>10</v>
      </c>
      <c r="S30" s="42">
        <v>228</v>
      </c>
      <c r="T30" s="42">
        <v>7</v>
      </c>
      <c r="U30" s="42">
        <v>3</v>
      </c>
      <c r="V30" s="49">
        <v>-9.1782722216867061</v>
      </c>
    </row>
    <row r="31" spans="1:22" ht="15" customHeight="1" x14ac:dyDescent="0.15">
      <c r="A31" s="1" t="s">
        <v>7</v>
      </c>
      <c r="B31" s="43">
        <f t="shared" si="23"/>
        <v>0</v>
      </c>
      <c r="C31" s="43">
        <v>11</v>
      </c>
      <c r="D31" s="43">
        <f t="shared" si="24"/>
        <v>-64</v>
      </c>
      <c r="E31" s="43">
        <f t="shared" si="25"/>
        <v>-3</v>
      </c>
      <c r="F31" s="43">
        <v>2</v>
      </c>
      <c r="G31" s="43">
        <v>60</v>
      </c>
      <c r="H31" s="43">
        <v>5</v>
      </c>
      <c r="I31" s="43">
        <v>113</v>
      </c>
      <c r="J31" s="63">
        <f t="shared" si="3"/>
        <v>-5.1868694045758144</v>
      </c>
      <c r="K31" s="63">
        <v>3.4579129363838756</v>
      </c>
      <c r="L31" s="63">
        <v>8.64478234095969</v>
      </c>
      <c r="M31" s="43">
        <f t="shared" si="26"/>
        <v>3</v>
      </c>
      <c r="N31" s="43">
        <f t="shared" si="28"/>
        <v>14</v>
      </c>
      <c r="O31" s="43">
        <v>164</v>
      </c>
      <c r="P31" s="43">
        <v>7</v>
      </c>
      <c r="Q31" s="43">
        <v>7</v>
      </c>
      <c r="R31" s="43">
        <f t="shared" si="27"/>
        <v>11</v>
      </c>
      <c r="S31" s="43">
        <v>175</v>
      </c>
      <c r="T31" s="43">
        <v>4</v>
      </c>
      <c r="U31" s="43">
        <v>7</v>
      </c>
      <c r="V31" s="53">
        <v>5.1868694045758126</v>
      </c>
    </row>
    <row r="32" spans="1:22" ht="15" customHeight="1" x14ac:dyDescent="0.15">
      <c r="A32" s="5" t="s">
        <v>6</v>
      </c>
      <c r="B32" s="40">
        <f t="shared" si="23"/>
        <v>0</v>
      </c>
      <c r="C32" s="40">
        <v>-2</v>
      </c>
      <c r="D32" s="40">
        <f t="shared" si="24"/>
        <v>-4</v>
      </c>
      <c r="E32" s="40">
        <f t="shared" si="25"/>
        <v>-2</v>
      </c>
      <c r="F32" s="40">
        <v>2</v>
      </c>
      <c r="G32" s="40">
        <v>23</v>
      </c>
      <c r="H32" s="40">
        <v>4</v>
      </c>
      <c r="I32" s="40">
        <v>25</v>
      </c>
      <c r="J32" s="61">
        <f t="shared" si="3"/>
        <v>-14.554009330515569</v>
      </c>
      <c r="K32" s="61">
        <v>14.554009330515569</v>
      </c>
      <c r="L32" s="61">
        <v>29.108018661031139</v>
      </c>
      <c r="M32" s="40">
        <f t="shared" si="26"/>
        <v>2</v>
      </c>
      <c r="N32" s="40">
        <f t="shared" si="28"/>
        <v>6</v>
      </c>
      <c r="O32" s="41">
        <v>79</v>
      </c>
      <c r="P32" s="41">
        <v>2</v>
      </c>
      <c r="Q32" s="41">
        <v>4</v>
      </c>
      <c r="R32" s="41">
        <f t="shared" si="27"/>
        <v>4</v>
      </c>
      <c r="S32" s="41">
        <v>81</v>
      </c>
      <c r="T32" s="41">
        <v>0</v>
      </c>
      <c r="U32" s="41">
        <v>4</v>
      </c>
      <c r="V32" s="52">
        <v>14.554009330515576</v>
      </c>
    </row>
    <row r="33" spans="1:22" ht="15" customHeight="1" x14ac:dyDescent="0.15">
      <c r="A33" s="3" t="s">
        <v>5</v>
      </c>
      <c r="B33" s="42">
        <f t="shared" si="23"/>
        <v>-7</v>
      </c>
      <c r="C33" s="42">
        <v>3</v>
      </c>
      <c r="D33" s="42">
        <f t="shared" si="24"/>
        <v>-66</v>
      </c>
      <c r="E33" s="42">
        <f t="shared" si="25"/>
        <v>-9</v>
      </c>
      <c r="F33" s="42">
        <v>5</v>
      </c>
      <c r="G33" s="42">
        <v>45</v>
      </c>
      <c r="H33" s="42">
        <v>14</v>
      </c>
      <c r="I33" s="42">
        <v>128</v>
      </c>
      <c r="J33" s="62">
        <f t="shared" si="3"/>
        <v>-14.168704631031407</v>
      </c>
      <c r="K33" s="62">
        <v>7.8715025727952233</v>
      </c>
      <c r="L33" s="62">
        <v>22.040207203826629</v>
      </c>
      <c r="M33" s="42">
        <f t="shared" si="26"/>
        <v>2</v>
      </c>
      <c r="N33" s="42">
        <f t="shared" si="28"/>
        <v>17</v>
      </c>
      <c r="O33" s="42">
        <v>229</v>
      </c>
      <c r="P33" s="42">
        <v>9</v>
      </c>
      <c r="Q33" s="42">
        <v>8</v>
      </c>
      <c r="R33" s="42">
        <f t="shared" si="27"/>
        <v>15</v>
      </c>
      <c r="S33" s="42">
        <v>212</v>
      </c>
      <c r="T33" s="42">
        <v>4</v>
      </c>
      <c r="U33" s="42">
        <v>11</v>
      </c>
      <c r="V33" s="49">
        <v>3.1486010291180868</v>
      </c>
    </row>
    <row r="34" spans="1:22" ht="15" customHeight="1" x14ac:dyDescent="0.15">
      <c r="A34" s="3" t="s">
        <v>4</v>
      </c>
      <c r="B34" s="42">
        <f t="shared" si="23"/>
        <v>-6</v>
      </c>
      <c r="C34" s="42">
        <v>6</v>
      </c>
      <c r="D34" s="42">
        <f t="shared" si="24"/>
        <v>-49</v>
      </c>
      <c r="E34" s="42">
        <f t="shared" si="25"/>
        <v>-4</v>
      </c>
      <c r="F34" s="42">
        <v>2</v>
      </c>
      <c r="G34" s="42">
        <v>32</v>
      </c>
      <c r="H34" s="42">
        <v>6</v>
      </c>
      <c r="I34" s="42">
        <v>78</v>
      </c>
      <c r="J34" s="62">
        <f t="shared" si="3"/>
        <v>-9.5125781041301511</v>
      </c>
      <c r="K34" s="62">
        <v>4.7562890520650765</v>
      </c>
      <c r="L34" s="62">
        <v>14.268867156195228</v>
      </c>
      <c r="M34" s="42">
        <f t="shared" si="26"/>
        <v>-2</v>
      </c>
      <c r="N34" s="42">
        <f t="shared" si="28"/>
        <v>8</v>
      </c>
      <c r="O34" s="42">
        <v>140</v>
      </c>
      <c r="P34" s="42">
        <v>5</v>
      </c>
      <c r="Q34" s="42">
        <v>3</v>
      </c>
      <c r="R34" s="42">
        <f t="shared" si="27"/>
        <v>10</v>
      </c>
      <c r="S34" s="42">
        <v>143</v>
      </c>
      <c r="T34" s="42">
        <v>5</v>
      </c>
      <c r="U34" s="42">
        <v>5</v>
      </c>
      <c r="V34" s="49">
        <v>-4.7562890520650747</v>
      </c>
    </row>
    <row r="35" spans="1:22" ht="15" customHeight="1" x14ac:dyDescent="0.15">
      <c r="A35" s="1" t="s">
        <v>3</v>
      </c>
      <c r="B35" s="43">
        <f t="shared" si="23"/>
        <v>-7</v>
      </c>
      <c r="C35" s="43">
        <v>-2</v>
      </c>
      <c r="D35" s="43">
        <f t="shared" si="24"/>
        <v>-32</v>
      </c>
      <c r="E35" s="43">
        <f t="shared" si="25"/>
        <v>-3</v>
      </c>
      <c r="F35" s="43">
        <v>2</v>
      </c>
      <c r="G35" s="43">
        <v>32</v>
      </c>
      <c r="H35" s="43">
        <v>5</v>
      </c>
      <c r="I35" s="43">
        <v>75</v>
      </c>
      <c r="J35" s="63">
        <f t="shared" si="3"/>
        <v>-7.0602799610556257</v>
      </c>
      <c r="K35" s="63">
        <v>4.706853307370416</v>
      </c>
      <c r="L35" s="63">
        <v>11.767133268426042</v>
      </c>
      <c r="M35" s="43">
        <f>N35-R35</f>
        <v>-4</v>
      </c>
      <c r="N35" s="43">
        <f t="shared" si="28"/>
        <v>7</v>
      </c>
      <c r="O35" s="47">
        <v>163</v>
      </c>
      <c r="P35" s="47">
        <v>1</v>
      </c>
      <c r="Q35" s="47">
        <v>6</v>
      </c>
      <c r="R35" s="47">
        <f t="shared" si="27"/>
        <v>11</v>
      </c>
      <c r="S35" s="47">
        <v>152</v>
      </c>
      <c r="T35" s="47">
        <v>7</v>
      </c>
      <c r="U35" s="47">
        <v>4</v>
      </c>
      <c r="V35" s="54">
        <v>-9.4137066147408355</v>
      </c>
    </row>
    <row r="36" spans="1:22" ht="15" customHeight="1" x14ac:dyDescent="0.15">
      <c r="A36" s="5" t="s">
        <v>2</v>
      </c>
      <c r="B36" s="40">
        <f t="shared" si="23"/>
        <v>-3</v>
      </c>
      <c r="C36" s="40">
        <v>2</v>
      </c>
      <c r="D36" s="40">
        <f t="shared" si="24"/>
        <v>-51</v>
      </c>
      <c r="E36" s="40">
        <f t="shared" si="25"/>
        <v>-3</v>
      </c>
      <c r="F36" s="40">
        <v>0</v>
      </c>
      <c r="G36" s="40">
        <v>14</v>
      </c>
      <c r="H36" s="40">
        <v>3</v>
      </c>
      <c r="I36" s="40">
        <v>55</v>
      </c>
      <c r="J36" s="61">
        <f t="shared" si="3"/>
        <v>-17.975868012804728</v>
      </c>
      <c r="K36" s="61">
        <v>0</v>
      </c>
      <c r="L36" s="61">
        <v>17.975868012804728</v>
      </c>
      <c r="M36" s="40">
        <f t="shared" si="26"/>
        <v>0</v>
      </c>
      <c r="N36" s="40">
        <f t="shared" si="28"/>
        <v>4</v>
      </c>
      <c r="O36" s="40">
        <v>61</v>
      </c>
      <c r="P36" s="40">
        <v>3</v>
      </c>
      <c r="Q36" s="40">
        <v>1</v>
      </c>
      <c r="R36" s="40">
        <f t="shared" si="27"/>
        <v>4</v>
      </c>
      <c r="S36" s="40">
        <v>71</v>
      </c>
      <c r="T36" s="40">
        <v>3</v>
      </c>
      <c r="U36" s="40">
        <v>1</v>
      </c>
      <c r="V36" s="48">
        <v>0</v>
      </c>
    </row>
    <row r="37" spans="1:22" ht="15" customHeight="1" x14ac:dyDescent="0.15">
      <c r="A37" s="3" t="s">
        <v>1</v>
      </c>
      <c r="B37" s="42">
        <f t="shared" si="23"/>
        <v>-9</v>
      </c>
      <c r="C37" s="42">
        <v>-7</v>
      </c>
      <c r="D37" s="42">
        <f t="shared" si="24"/>
        <v>-51</v>
      </c>
      <c r="E37" s="42">
        <f t="shared" si="25"/>
        <v>-5</v>
      </c>
      <c r="F37" s="42">
        <v>0</v>
      </c>
      <c r="G37" s="42">
        <v>1</v>
      </c>
      <c r="H37" s="42">
        <v>5</v>
      </c>
      <c r="I37" s="42">
        <v>36</v>
      </c>
      <c r="J37" s="62">
        <f t="shared" si="3"/>
        <v>-44.700810737992015</v>
      </c>
      <c r="K37" s="62">
        <v>0</v>
      </c>
      <c r="L37" s="62">
        <v>44.700810737992015</v>
      </c>
      <c r="M37" s="42">
        <f t="shared" si="26"/>
        <v>-4</v>
      </c>
      <c r="N37" s="42">
        <f t="shared" si="28"/>
        <v>0</v>
      </c>
      <c r="O37" s="42">
        <v>46</v>
      </c>
      <c r="P37" s="42">
        <v>0</v>
      </c>
      <c r="Q37" s="42">
        <v>0</v>
      </c>
      <c r="R37" s="42">
        <f t="shared" si="27"/>
        <v>4</v>
      </c>
      <c r="S37" s="42">
        <v>62</v>
      </c>
      <c r="T37" s="42">
        <v>2</v>
      </c>
      <c r="U37" s="42">
        <v>2</v>
      </c>
      <c r="V37" s="49">
        <v>-35.760648590393608</v>
      </c>
    </row>
    <row r="38" spans="1:22" ht="15" customHeight="1" x14ac:dyDescent="0.15">
      <c r="A38" s="1" t="s">
        <v>0</v>
      </c>
      <c r="B38" s="43">
        <f t="shared" si="23"/>
        <v>-9</v>
      </c>
      <c r="C38" s="43">
        <v>-6</v>
      </c>
      <c r="D38" s="43">
        <f t="shared" si="24"/>
        <v>-44</v>
      </c>
      <c r="E38" s="43">
        <f t="shared" si="25"/>
        <v>-3</v>
      </c>
      <c r="F38" s="43">
        <v>0</v>
      </c>
      <c r="G38" s="43">
        <v>3</v>
      </c>
      <c r="H38" s="43">
        <v>3</v>
      </c>
      <c r="I38" s="43">
        <v>33</v>
      </c>
      <c r="J38" s="63">
        <f t="shared" si="3"/>
        <v>-28.371550719005054</v>
      </c>
      <c r="K38" s="63">
        <v>0</v>
      </c>
      <c r="L38" s="63">
        <v>28.371550719005054</v>
      </c>
      <c r="M38" s="43">
        <f t="shared" si="26"/>
        <v>-6</v>
      </c>
      <c r="N38" s="43">
        <f t="shared" si="28"/>
        <v>2</v>
      </c>
      <c r="O38" s="43">
        <v>29</v>
      </c>
      <c r="P38" s="43">
        <v>1</v>
      </c>
      <c r="Q38" s="43">
        <v>1</v>
      </c>
      <c r="R38" s="43">
        <f t="shared" si="27"/>
        <v>8</v>
      </c>
      <c r="S38" s="43">
        <v>43</v>
      </c>
      <c r="T38" s="43">
        <v>2</v>
      </c>
      <c r="U38" s="43">
        <v>6</v>
      </c>
      <c r="V38" s="53">
        <v>-56.7431014380101</v>
      </c>
    </row>
    <row r="39" spans="1:22" x14ac:dyDescent="0.15">
      <c r="A39" s="60" t="s">
        <v>60</v>
      </c>
    </row>
    <row r="40" spans="1:22" x14ac:dyDescent="0.15">
      <c r="A40" s="60" t="s">
        <v>61</v>
      </c>
    </row>
    <row r="41" spans="1:22" x14ac:dyDescent="0.15">
      <c r="A41" s="60" t="s">
        <v>62</v>
      </c>
    </row>
  </sheetData>
  <mergeCells count="17">
    <mergeCell ref="S7:S8"/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</mergeCells>
  <phoneticPr fontId="3"/>
  <pageMargins left="0.70866141732283472" right="0.70866141732283472" top="0.74803149606299213" bottom="0.74803149606299213" header="0.31496062992125984" footer="0.31496062992125984"/>
  <pageSetup paperSize="9" scale="86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>
      <selection activeCell="S21" sqref="S21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53</v>
      </c>
      <c r="C2" s="16"/>
      <c r="D2" s="16"/>
    </row>
    <row r="3" spans="1:22" x14ac:dyDescent="0.15">
      <c r="C3" s="16"/>
      <c r="D3" s="16"/>
    </row>
    <row r="4" spans="1:22" x14ac:dyDescent="0.15">
      <c r="A4" t="s">
        <v>51</v>
      </c>
      <c r="C4" s="16"/>
      <c r="D4" s="16"/>
    </row>
    <row r="5" spans="1:22" ht="13.5" customHeight="1" x14ac:dyDescent="0.15">
      <c r="A5" s="74" t="s">
        <v>39</v>
      </c>
      <c r="B5" s="86" t="s">
        <v>42</v>
      </c>
      <c r="C5" s="87"/>
      <c r="D5" s="88"/>
      <c r="E5" s="80" t="s">
        <v>41</v>
      </c>
      <c r="F5" s="81"/>
      <c r="G5" s="81"/>
      <c r="H5" s="81"/>
      <c r="I5" s="81"/>
      <c r="J5" s="81"/>
      <c r="K5" s="81"/>
      <c r="L5" s="82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15">
      <c r="A6" s="75"/>
      <c r="B6" s="25"/>
      <c r="C6" s="77" t="s">
        <v>38</v>
      </c>
      <c r="D6" s="77" t="s">
        <v>37</v>
      </c>
      <c r="E6" s="25"/>
      <c r="F6" s="25"/>
      <c r="G6" s="85" t="s">
        <v>54</v>
      </c>
      <c r="H6" s="33"/>
      <c r="I6" s="85" t="s">
        <v>54</v>
      </c>
      <c r="J6" s="86" t="s">
        <v>48</v>
      </c>
      <c r="K6" s="87"/>
      <c r="L6" s="88"/>
      <c r="M6" s="27"/>
      <c r="N6" s="80" t="s">
        <v>36</v>
      </c>
      <c r="O6" s="81"/>
      <c r="P6" s="81"/>
      <c r="Q6" s="82"/>
      <c r="R6" s="80" t="s">
        <v>35</v>
      </c>
      <c r="S6" s="81"/>
      <c r="T6" s="81"/>
      <c r="U6" s="82"/>
      <c r="V6" s="26" t="s">
        <v>48</v>
      </c>
    </row>
    <row r="7" spans="1:22" ht="13.5" customHeight="1" x14ac:dyDescent="0.15">
      <c r="A7" s="75"/>
      <c r="B7" s="23" t="s">
        <v>43</v>
      </c>
      <c r="C7" s="78"/>
      <c r="D7" s="78"/>
      <c r="E7" s="11" t="s">
        <v>32</v>
      </c>
      <c r="F7" s="23" t="s">
        <v>34</v>
      </c>
      <c r="G7" s="83"/>
      <c r="H7" s="28" t="s">
        <v>33</v>
      </c>
      <c r="I7" s="83"/>
      <c r="J7" s="85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85" t="s">
        <v>54</v>
      </c>
      <c r="P7" s="85" t="s">
        <v>31</v>
      </c>
      <c r="Q7" s="32" t="s">
        <v>30</v>
      </c>
      <c r="R7" s="28" t="s">
        <v>32</v>
      </c>
      <c r="S7" s="85" t="s">
        <v>54</v>
      </c>
      <c r="T7" s="83" t="s">
        <v>31</v>
      </c>
      <c r="U7" s="30" t="s">
        <v>49</v>
      </c>
      <c r="V7" s="85" t="s">
        <v>50</v>
      </c>
    </row>
    <row r="8" spans="1:22" x14ac:dyDescent="0.15">
      <c r="A8" s="76"/>
      <c r="B8" s="24"/>
      <c r="C8" s="79"/>
      <c r="D8" s="79"/>
      <c r="E8" s="11"/>
      <c r="F8" s="24"/>
      <c r="G8" s="84"/>
      <c r="H8" s="29"/>
      <c r="I8" s="84"/>
      <c r="J8" s="84"/>
      <c r="K8" s="29"/>
      <c r="L8" s="29"/>
      <c r="M8" s="29"/>
      <c r="N8" s="29"/>
      <c r="O8" s="84"/>
      <c r="P8" s="84"/>
      <c r="Q8" s="31"/>
      <c r="R8" s="29"/>
      <c r="S8" s="84"/>
      <c r="T8" s="84"/>
      <c r="U8" s="31"/>
      <c r="V8" s="84"/>
    </row>
    <row r="9" spans="1:22" ht="15" customHeight="1" x14ac:dyDescent="0.15">
      <c r="A9" s="8" t="s">
        <v>29</v>
      </c>
      <c r="B9" s="34">
        <f t="shared" ref="B9:I9" si="0">B10+B11</f>
        <v>-220</v>
      </c>
      <c r="C9" s="34">
        <f t="shared" si="0"/>
        <v>-118</v>
      </c>
      <c r="D9" s="34">
        <f t="shared" si="0"/>
        <v>-2631</v>
      </c>
      <c r="E9" s="34">
        <f t="shared" si="0"/>
        <v>-199</v>
      </c>
      <c r="F9" s="34">
        <f t="shared" si="0"/>
        <v>159</v>
      </c>
      <c r="G9" s="34">
        <f t="shared" si="0"/>
        <v>1940</v>
      </c>
      <c r="H9" s="34">
        <f t="shared" si="0"/>
        <v>358</v>
      </c>
      <c r="I9" s="34">
        <f t="shared" si="0"/>
        <v>3967</v>
      </c>
      <c r="J9" s="51">
        <f>K9-L9</f>
        <v>-8.0927323397439004</v>
      </c>
      <c r="K9" s="51">
        <v>6.4660524724586939</v>
      </c>
      <c r="L9" s="51">
        <v>14.558784812202594</v>
      </c>
      <c r="M9" s="34">
        <f t="shared" ref="M9:U9" si="1">M10+M11</f>
        <v>-21</v>
      </c>
      <c r="N9" s="34">
        <f t="shared" si="1"/>
        <v>494</v>
      </c>
      <c r="O9" s="34">
        <f t="shared" si="1"/>
        <v>7723</v>
      </c>
      <c r="P9" s="34">
        <f t="shared" si="1"/>
        <v>267</v>
      </c>
      <c r="Q9" s="34">
        <f t="shared" si="1"/>
        <v>227</v>
      </c>
      <c r="R9" s="34">
        <f>R10+R11</f>
        <v>515</v>
      </c>
      <c r="S9" s="34">
        <f t="shared" si="1"/>
        <v>8327</v>
      </c>
      <c r="T9" s="34">
        <f t="shared" si="1"/>
        <v>288</v>
      </c>
      <c r="U9" s="34">
        <f t="shared" si="1"/>
        <v>227</v>
      </c>
      <c r="V9" s="51">
        <v>-0.8540069303247364</v>
      </c>
    </row>
    <row r="10" spans="1:22" ht="15" customHeight="1" x14ac:dyDescent="0.15">
      <c r="A10" s="6" t="s">
        <v>28</v>
      </c>
      <c r="B10" s="35">
        <f t="shared" ref="B10:I10" si="2">B20+B21+B22+B23</f>
        <v>-116</v>
      </c>
      <c r="C10" s="35">
        <f t="shared" si="2"/>
        <v>-86</v>
      </c>
      <c r="D10" s="35">
        <f t="shared" si="2"/>
        <v>-1500</v>
      </c>
      <c r="E10" s="35">
        <f t="shared" si="2"/>
        <v>-113</v>
      </c>
      <c r="F10" s="35">
        <f t="shared" si="2"/>
        <v>125</v>
      </c>
      <c r="G10" s="35">
        <f t="shared" si="2"/>
        <v>1529</v>
      </c>
      <c r="H10" s="35">
        <f t="shared" si="2"/>
        <v>238</v>
      </c>
      <c r="I10" s="35">
        <f t="shared" si="2"/>
        <v>2680</v>
      </c>
      <c r="J10" s="48">
        <f t="shared" ref="J10:J38" si="3">K10-L10</f>
        <v>-6.1505072136673844</v>
      </c>
      <c r="K10" s="48">
        <v>6.8036584221984322</v>
      </c>
      <c r="L10" s="48">
        <v>12.954165635865817</v>
      </c>
      <c r="M10" s="35">
        <f t="shared" ref="M10:U10" si="4">M20+M21+M22+M23</f>
        <v>-3</v>
      </c>
      <c r="N10" s="35">
        <f t="shared" si="4"/>
        <v>344</v>
      </c>
      <c r="O10" s="35">
        <f t="shared" si="4"/>
        <v>5703</v>
      </c>
      <c r="P10" s="35">
        <f t="shared" si="4"/>
        <v>212</v>
      </c>
      <c r="Q10" s="35">
        <f t="shared" si="4"/>
        <v>132</v>
      </c>
      <c r="R10" s="35">
        <f t="shared" si="4"/>
        <v>347</v>
      </c>
      <c r="S10" s="35">
        <f t="shared" si="4"/>
        <v>6052</v>
      </c>
      <c r="T10" s="35">
        <f t="shared" si="4"/>
        <v>214</v>
      </c>
      <c r="U10" s="35">
        <f t="shared" si="4"/>
        <v>133</v>
      </c>
      <c r="V10" s="48">
        <v>-0.16328780213276062</v>
      </c>
    </row>
    <row r="11" spans="1:22" ht="15" customHeight="1" x14ac:dyDescent="0.15">
      <c r="A11" s="2" t="s">
        <v>27</v>
      </c>
      <c r="B11" s="36">
        <f t="shared" ref="B11:I11" si="5">B12+B13+B14+B15+B16</f>
        <v>-104</v>
      </c>
      <c r="C11" s="36">
        <f t="shared" si="5"/>
        <v>-32</v>
      </c>
      <c r="D11" s="36">
        <f t="shared" si="5"/>
        <v>-1131</v>
      </c>
      <c r="E11" s="36">
        <f t="shared" si="5"/>
        <v>-86</v>
      </c>
      <c r="F11" s="36">
        <f t="shared" si="5"/>
        <v>34</v>
      </c>
      <c r="G11" s="36">
        <f t="shared" si="5"/>
        <v>411</v>
      </c>
      <c r="H11" s="36">
        <f t="shared" si="5"/>
        <v>120</v>
      </c>
      <c r="I11" s="36">
        <f t="shared" si="5"/>
        <v>1287</v>
      </c>
      <c r="J11" s="53">
        <f t="shared" si="3"/>
        <v>-13.83193515779158</v>
      </c>
      <c r="K11" s="53">
        <v>5.4684394809873682</v>
      </c>
      <c r="L11" s="53">
        <v>19.300374638778948</v>
      </c>
      <c r="M11" s="36">
        <f t="shared" ref="M11:U11" si="6">M12+M13+M14+M15+M16</f>
        <v>-18</v>
      </c>
      <c r="N11" s="36">
        <f t="shared" si="6"/>
        <v>150</v>
      </c>
      <c r="O11" s="36">
        <f t="shared" si="6"/>
        <v>2020</v>
      </c>
      <c r="P11" s="36">
        <f t="shared" si="6"/>
        <v>55</v>
      </c>
      <c r="Q11" s="36">
        <f t="shared" si="6"/>
        <v>95</v>
      </c>
      <c r="R11" s="36">
        <f t="shared" si="6"/>
        <v>168</v>
      </c>
      <c r="S11" s="36">
        <f t="shared" si="6"/>
        <v>2275</v>
      </c>
      <c r="T11" s="36">
        <f t="shared" si="6"/>
        <v>74</v>
      </c>
      <c r="U11" s="36">
        <f t="shared" si="6"/>
        <v>94</v>
      </c>
      <c r="V11" s="53">
        <v>-2.8950561958168421</v>
      </c>
    </row>
    <row r="12" spans="1:22" ht="15" customHeight="1" x14ac:dyDescent="0.15">
      <c r="A12" s="6" t="s">
        <v>26</v>
      </c>
      <c r="B12" s="35">
        <f t="shared" ref="B12:I12" si="7">B24</f>
        <v>-6</v>
      </c>
      <c r="C12" s="35">
        <f t="shared" si="7"/>
        <v>9</v>
      </c>
      <c r="D12" s="35">
        <f t="shared" si="7"/>
        <v>-110</v>
      </c>
      <c r="E12" s="35">
        <f t="shared" si="7"/>
        <v>-4</v>
      </c>
      <c r="F12" s="35">
        <f t="shared" si="7"/>
        <v>3</v>
      </c>
      <c r="G12" s="35">
        <f t="shared" si="7"/>
        <v>33</v>
      </c>
      <c r="H12" s="35">
        <f t="shared" si="7"/>
        <v>7</v>
      </c>
      <c r="I12" s="35">
        <f t="shared" si="7"/>
        <v>94</v>
      </c>
      <c r="J12" s="48">
        <f t="shared" si="3"/>
        <v>-8.2771132150348663</v>
      </c>
      <c r="K12" s="48">
        <v>6.2078349112761488</v>
      </c>
      <c r="L12" s="48">
        <v>14.484948126311016</v>
      </c>
      <c r="M12" s="35">
        <f t="shared" ref="M12:U12" si="8">M24</f>
        <v>-2</v>
      </c>
      <c r="N12" s="35">
        <f t="shared" si="8"/>
        <v>11</v>
      </c>
      <c r="O12" s="35">
        <f t="shared" si="8"/>
        <v>143</v>
      </c>
      <c r="P12" s="35">
        <f t="shared" si="8"/>
        <v>3</v>
      </c>
      <c r="Q12" s="35">
        <f t="shared" si="8"/>
        <v>8</v>
      </c>
      <c r="R12" s="35">
        <f t="shared" si="8"/>
        <v>13</v>
      </c>
      <c r="S12" s="35">
        <f t="shared" si="8"/>
        <v>192</v>
      </c>
      <c r="T12" s="35">
        <f t="shared" si="8"/>
        <v>8</v>
      </c>
      <c r="U12" s="35">
        <f t="shared" si="8"/>
        <v>5</v>
      </c>
      <c r="V12" s="48">
        <v>-4.1385566075174332</v>
      </c>
    </row>
    <row r="13" spans="1:22" ht="15" customHeight="1" x14ac:dyDescent="0.15">
      <c r="A13" s="4" t="s">
        <v>25</v>
      </c>
      <c r="B13" s="37">
        <f t="shared" ref="B13:I13" si="9">B25+B26+B27</f>
        <v>-33</v>
      </c>
      <c r="C13" s="37">
        <f t="shared" si="9"/>
        <v>-27</v>
      </c>
      <c r="D13" s="37">
        <f t="shared" si="9"/>
        <v>-268</v>
      </c>
      <c r="E13" s="37">
        <f t="shared" si="9"/>
        <v>-18</v>
      </c>
      <c r="F13" s="37">
        <f t="shared" si="9"/>
        <v>5</v>
      </c>
      <c r="G13" s="37">
        <f t="shared" si="9"/>
        <v>67</v>
      </c>
      <c r="H13" s="37">
        <f t="shared" si="9"/>
        <v>23</v>
      </c>
      <c r="I13" s="37">
        <f t="shared" si="9"/>
        <v>257</v>
      </c>
      <c r="J13" s="49">
        <f t="shared" si="3"/>
        <v>-15.864621893178212</v>
      </c>
      <c r="K13" s="49">
        <v>4.406839414771726</v>
      </c>
      <c r="L13" s="49">
        <v>20.271461307949938</v>
      </c>
      <c r="M13" s="37">
        <f t="shared" ref="M13:U13" si="10">M25+M26+M27</f>
        <v>-15</v>
      </c>
      <c r="N13" s="37">
        <f t="shared" si="10"/>
        <v>16</v>
      </c>
      <c r="O13" s="37">
        <f t="shared" si="10"/>
        <v>336</v>
      </c>
      <c r="P13" s="37">
        <f t="shared" si="10"/>
        <v>3</v>
      </c>
      <c r="Q13" s="37">
        <f t="shared" si="10"/>
        <v>13</v>
      </c>
      <c r="R13" s="37">
        <f t="shared" si="10"/>
        <v>31</v>
      </c>
      <c r="S13" s="37">
        <f t="shared" si="10"/>
        <v>414</v>
      </c>
      <c r="T13" s="37">
        <f t="shared" si="10"/>
        <v>8</v>
      </c>
      <c r="U13" s="37">
        <f t="shared" si="10"/>
        <v>23</v>
      </c>
      <c r="V13" s="49">
        <v>-13.220518244315178</v>
      </c>
    </row>
    <row r="14" spans="1:22" ht="15" customHeight="1" x14ac:dyDescent="0.15">
      <c r="A14" s="4" t="s">
        <v>24</v>
      </c>
      <c r="B14" s="37">
        <f t="shared" ref="B14:I14" si="11">B28+B29+B30+B31</f>
        <v>-15</v>
      </c>
      <c r="C14" s="37">
        <f t="shared" si="11"/>
        <v>6</v>
      </c>
      <c r="D14" s="37">
        <f t="shared" si="11"/>
        <v>-342</v>
      </c>
      <c r="E14" s="37">
        <f t="shared" si="11"/>
        <v>-26</v>
      </c>
      <c r="F14" s="37">
        <f t="shared" si="11"/>
        <v>16</v>
      </c>
      <c r="G14" s="37">
        <f t="shared" si="11"/>
        <v>174</v>
      </c>
      <c r="H14" s="37">
        <f t="shared" si="11"/>
        <v>42</v>
      </c>
      <c r="I14" s="37">
        <f t="shared" si="11"/>
        <v>454</v>
      </c>
      <c r="J14" s="49">
        <f t="shared" si="3"/>
        <v>-11.01025148388953</v>
      </c>
      <c r="K14" s="49">
        <v>6.7755393747012498</v>
      </c>
      <c r="L14" s="49">
        <v>17.785790858590779</v>
      </c>
      <c r="M14" s="37">
        <f t="shared" ref="M14:U14" si="12">M28+M29+M30+M31</f>
        <v>11</v>
      </c>
      <c r="N14" s="37">
        <f t="shared" si="12"/>
        <v>57</v>
      </c>
      <c r="O14" s="37">
        <f t="shared" si="12"/>
        <v>787</v>
      </c>
      <c r="P14" s="37">
        <f t="shared" si="12"/>
        <v>18</v>
      </c>
      <c r="Q14" s="37">
        <f t="shared" si="12"/>
        <v>39</v>
      </c>
      <c r="R14" s="37">
        <f t="shared" si="12"/>
        <v>46</v>
      </c>
      <c r="S14" s="37">
        <f t="shared" si="12"/>
        <v>849</v>
      </c>
      <c r="T14" s="37">
        <f t="shared" si="12"/>
        <v>22</v>
      </c>
      <c r="U14" s="37">
        <f t="shared" si="12"/>
        <v>24</v>
      </c>
      <c r="V14" s="49">
        <v>4.6581833201071099</v>
      </c>
    </row>
    <row r="15" spans="1:22" ht="15" customHeight="1" x14ac:dyDescent="0.15">
      <c r="A15" s="4" t="s">
        <v>23</v>
      </c>
      <c r="B15" s="37">
        <f t="shared" ref="B15:I15" si="13">B32+B33+B34+B35</f>
        <v>-35</v>
      </c>
      <c r="C15" s="37">
        <f t="shared" si="13"/>
        <v>-14</v>
      </c>
      <c r="D15" s="37">
        <f t="shared" si="13"/>
        <v>-251</v>
      </c>
      <c r="E15" s="37">
        <f t="shared" si="13"/>
        <v>-28</v>
      </c>
      <c r="F15" s="37">
        <f t="shared" si="13"/>
        <v>8</v>
      </c>
      <c r="G15" s="37">
        <f t="shared" si="13"/>
        <v>117</v>
      </c>
      <c r="H15" s="37">
        <f t="shared" si="13"/>
        <v>36</v>
      </c>
      <c r="I15" s="37">
        <f t="shared" si="13"/>
        <v>345</v>
      </c>
      <c r="J15" s="49">
        <f t="shared" si="3"/>
        <v>-15.592745559042651</v>
      </c>
      <c r="K15" s="49">
        <v>4.4550701597264712</v>
      </c>
      <c r="L15" s="49">
        <v>20.047815718769122</v>
      </c>
      <c r="M15" s="37">
        <f t="shared" ref="M15:U15" si="14">M32+M33+M34+M35</f>
        <v>-7</v>
      </c>
      <c r="N15" s="37">
        <f t="shared" si="14"/>
        <v>56</v>
      </c>
      <c r="O15" s="37">
        <f t="shared" si="14"/>
        <v>629</v>
      </c>
      <c r="P15" s="37">
        <f t="shared" si="14"/>
        <v>26</v>
      </c>
      <c r="Q15" s="37">
        <f t="shared" si="14"/>
        <v>30</v>
      </c>
      <c r="R15" s="37">
        <f t="shared" si="14"/>
        <v>63</v>
      </c>
      <c r="S15" s="37">
        <f t="shared" si="14"/>
        <v>652</v>
      </c>
      <c r="T15" s="37">
        <f t="shared" si="14"/>
        <v>31</v>
      </c>
      <c r="U15" s="37">
        <f t="shared" si="14"/>
        <v>32</v>
      </c>
      <c r="V15" s="49">
        <v>-3.8981863897606637</v>
      </c>
    </row>
    <row r="16" spans="1:22" ht="15" customHeight="1" x14ac:dyDescent="0.15">
      <c r="A16" s="2" t="s">
        <v>22</v>
      </c>
      <c r="B16" s="36">
        <f t="shared" ref="B16:I16" si="15">B36+B37+B38</f>
        <v>-15</v>
      </c>
      <c r="C16" s="36">
        <f t="shared" si="15"/>
        <v>-6</v>
      </c>
      <c r="D16" s="36">
        <f t="shared" si="15"/>
        <v>-160</v>
      </c>
      <c r="E16" s="36">
        <f t="shared" si="15"/>
        <v>-10</v>
      </c>
      <c r="F16" s="36">
        <f t="shared" si="15"/>
        <v>2</v>
      </c>
      <c r="G16" s="36">
        <f t="shared" si="15"/>
        <v>20</v>
      </c>
      <c r="H16" s="36">
        <f t="shared" si="15"/>
        <v>12</v>
      </c>
      <c r="I16" s="36">
        <f t="shared" si="15"/>
        <v>137</v>
      </c>
      <c r="J16" s="53">
        <f t="shared" si="3"/>
        <v>-22.599219862547208</v>
      </c>
      <c r="K16" s="53">
        <v>4.5198439725094417</v>
      </c>
      <c r="L16" s="53">
        <v>27.11906383505665</v>
      </c>
      <c r="M16" s="36">
        <f t="shared" ref="M16:U16" si="16">M36+M37+M38</f>
        <v>-5</v>
      </c>
      <c r="N16" s="36">
        <f t="shared" si="16"/>
        <v>10</v>
      </c>
      <c r="O16" s="36">
        <f t="shared" si="16"/>
        <v>125</v>
      </c>
      <c r="P16" s="36">
        <f t="shared" si="16"/>
        <v>5</v>
      </c>
      <c r="Q16" s="36">
        <f t="shared" si="16"/>
        <v>5</v>
      </c>
      <c r="R16" s="36">
        <f t="shared" si="16"/>
        <v>15</v>
      </c>
      <c r="S16" s="36">
        <f t="shared" si="16"/>
        <v>168</v>
      </c>
      <c r="T16" s="36">
        <f t="shared" si="16"/>
        <v>5</v>
      </c>
      <c r="U16" s="36">
        <f t="shared" si="16"/>
        <v>10</v>
      </c>
      <c r="V16" s="53">
        <v>-11.299609931273611</v>
      </c>
    </row>
    <row r="17" spans="1:22" ht="15" customHeight="1" x14ac:dyDescent="0.15">
      <c r="A17" s="6" t="s">
        <v>21</v>
      </c>
      <c r="B17" s="35">
        <f t="shared" ref="B17:I17" si="17">B12+B13+B20</f>
        <v>-82</v>
      </c>
      <c r="C17" s="35">
        <f t="shared" si="17"/>
        <v>-38</v>
      </c>
      <c r="D17" s="35">
        <f t="shared" si="17"/>
        <v>-1057</v>
      </c>
      <c r="E17" s="35">
        <f t="shared" si="17"/>
        <v>-85</v>
      </c>
      <c r="F17" s="35">
        <f t="shared" si="17"/>
        <v>51</v>
      </c>
      <c r="G17" s="35">
        <f t="shared" si="17"/>
        <v>754</v>
      </c>
      <c r="H17" s="35">
        <f t="shared" si="17"/>
        <v>136</v>
      </c>
      <c r="I17" s="35">
        <f t="shared" si="17"/>
        <v>1505</v>
      </c>
      <c r="J17" s="48">
        <f t="shared" si="3"/>
        <v>-8.6353838925666366</v>
      </c>
      <c r="K17" s="48">
        <v>5.1812303355399845</v>
      </c>
      <c r="L17" s="48">
        <v>13.816614228106621</v>
      </c>
      <c r="M17" s="35">
        <f t="shared" ref="M17:U17" si="18">M12+M13+M20</f>
        <v>3</v>
      </c>
      <c r="N17" s="35">
        <f t="shared" si="18"/>
        <v>150</v>
      </c>
      <c r="O17" s="35">
        <f t="shared" si="18"/>
        <v>2631</v>
      </c>
      <c r="P17" s="35">
        <f t="shared" si="18"/>
        <v>85</v>
      </c>
      <c r="Q17" s="35">
        <f t="shared" si="18"/>
        <v>65</v>
      </c>
      <c r="R17" s="35">
        <f t="shared" si="18"/>
        <v>147</v>
      </c>
      <c r="S17" s="35">
        <f t="shared" si="18"/>
        <v>2937</v>
      </c>
      <c r="T17" s="35">
        <f t="shared" si="18"/>
        <v>91</v>
      </c>
      <c r="U17" s="35">
        <f t="shared" si="18"/>
        <v>56</v>
      </c>
      <c r="V17" s="48">
        <v>0.30477825503176348</v>
      </c>
    </row>
    <row r="18" spans="1:22" ht="15" customHeight="1" x14ac:dyDescent="0.15">
      <c r="A18" s="4" t="s">
        <v>20</v>
      </c>
      <c r="B18" s="37">
        <f t="shared" ref="B18:I18" si="19">B14+B22</f>
        <v>-49</v>
      </c>
      <c r="C18" s="37">
        <f t="shared" si="19"/>
        <v>-22</v>
      </c>
      <c r="D18" s="37">
        <f t="shared" si="19"/>
        <v>-645</v>
      </c>
      <c r="E18" s="37">
        <f t="shared" si="19"/>
        <v>-24</v>
      </c>
      <c r="F18" s="37">
        <f t="shared" si="19"/>
        <v>36</v>
      </c>
      <c r="G18" s="37">
        <f t="shared" si="19"/>
        <v>340</v>
      </c>
      <c r="H18" s="37">
        <f t="shared" si="19"/>
        <v>60</v>
      </c>
      <c r="I18" s="37">
        <f t="shared" si="19"/>
        <v>822</v>
      </c>
      <c r="J18" s="49">
        <f t="shared" si="3"/>
        <v>-5.3783906578091045</v>
      </c>
      <c r="K18" s="49">
        <v>8.0675859867136559</v>
      </c>
      <c r="L18" s="49">
        <v>13.44597664452276</v>
      </c>
      <c r="M18" s="37">
        <f t="shared" ref="M18:U18" si="20">M14+M22</f>
        <v>-25</v>
      </c>
      <c r="N18" s="37">
        <f t="shared" si="20"/>
        <v>91</v>
      </c>
      <c r="O18" s="37">
        <f t="shared" si="20"/>
        <v>1402</v>
      </c>
      <c r="P18" s="37">
        <f t="shared" si="20"/>
        <v>29</v>
      </c>
      <c r="Q18" s="37">
        <f t="shared" si="20"/>
        <v>62</v>
      </c>
      <c r="R18" s="37">
        <f t="shared" si="20"/>
        <v>116</v>
      </c>
      <c r="S18" s="37">
        <f t="shared" si="20"/>
        <v>1565</v>
      </c>
      <c r="T18" s="37">
        <f t="shared" si="20"/>
        <v>46</v>
      </c>
      <c r="U18" s="37">
        <f t="shared" si="20"/>
        <v>70</v>
      </c>
      <c r="V18" s="49">
        <v>-5.6024902685511471</v>
      </c>
    </row>
    <row r="19" spans="1:22" ht="15" customHeight="1" x14ac:dyDescent="0.15">
      <c r="A19" s="2" t="s">
        <v>19</v>
      </c>
      <c r="B19" s="36">
        <f t="shared" ref="B19:I19" si="21">B15+B16+B21+B23</f>
        <v>-89</v>
      </c>
      <c r="C19" s="36">
        <f t="shared" si="21"/>
        <v>-58</v>
      </c>
      <c r="D19" s="36">
        <f t="shared" si="21"/>
        <v>-929</v>
      </c>
      <c r="E19" s="36">
        <f t="shared" si="21"/>
        <v>-90</v>
      </c>
      <c r="F19" s="36">
        <f t="shared" si="21"/>
        <v>72</v>
      </c>
      <c r="G19" s="36">
        <f t="shared" si="21"/>
        <v>846</v>
      </c>
      <c r="H19" s="36">
        <f t="shared" si="21"/>
        <v>162</v>
      </c>
      <c r="I19" s="36">
        <f t="shared" si="21"/>
        <v>1640</v>
      </c>
      <c r="J19" s="53">
        <f t="shared" si="3"/>
        <v>-8.7510832295945917</v>
      </c>
      <c r="K19" s="53">
        <v>7.0008665836756734</v>
      </c>
      <c r="L19" s="53">
        <v>15.751949813270265</v>
      </c>
      <c r="M19" s="36">
        <f t="shared" ref="M19:U19" si="22">M15+M16+M21+M23</f>
        <v>1</v>
      </c>
      <c r="N19" s="36">
        <f t="shared" si="22"/>
        <v>253</v>
      </c>
      <c r="O19" s="36">
        <f t="shared" si="22"/>
        <v>3690</v>
      </c>
      <c r="P19" s="36">
        <f t="shared" si="22"/>
        <v>153</v>
      </c>
      <c r="Q19" s="36">
        <f t="shared" si="22"/>
        <v>100</v>
      </c>
      <c r="R19" s="36">
        <f t="shared" si="22"/>
        <v>252</v>
      </c>
      <c r="S19" s="36">
        <f t="shared" si="22"/>
        <v>3825</v>
      </c>
      <c r="T19" s="36">
        <f t="shared" si="22"/>
        <v>151</v>
      </c>
      <c r="U19" s="36">
        <f t="shared" si="22"/>
        <v>101</v>
      </c>
      <c r="V19" s="53">
        <v>9.7234258106610127E-2</v>
      </c>
    </row>
    <row r="20" spans="1:22" ht="15" customHeight="1" x14ac:dyDescent="0.15">
      <c r="A20" s="5" t="s">
        <v>18</v>
      </c>
      <c r="B20" s="40">
        <f>E20+M20</f>
        <v>-43</v>
      </c>
      <c r="C20" s="40">
        <v>-20</v>
      </c>
      <c r="D20" s="40">
        <f>G20-I20+O20-S20</f>
        <v>-679</v>
      </c>
      <c r="E20" s="40">
        <f>F20-H20</f>
        <v>-63</v>
      </c>
      <c r="F20" s="40">
        <v>43</v>
      </c>
      <c r="G20" s="40">
        <v>654</v>
      </c>
      <c r="H20" s="40">
        <v>106</v>
      </c>
      <c r="I20" s="40">
        <v>1154</v>
      </c>
      <c r="J20" s="61">
        <f t="shared" si="3"/>
        <v>-7.6592377001702374</v>
      </c>
      <c r="K20" s="61">
        <v>5.2277336683701634</v>
      </c>
      <c r="L20" s="61">
        <v>12.886971368540401</v>
      </c>
      <c r="M20" s="40">
        <f>N20-R20</f>
        <v>20</v>
      </c>
      <c r="N20" s="40">
        <f>SUM(P20:Q20)</f>
        <v>123</v>
      </c>
      <c r="O20" s="41">
        <v>2152</v>
      </c>
      <c r="P20" s="41">
        <v>79</v>
      </c>
      <c r="Q20" s="41">
        <v>44</v>
      </c>
      <c r="R20" s="41">
        <f>SUM(T20:U20)</f>
        <v>103</v>
      </c>
      <c r="S20" s="41">
        <v>2331</v>
      </c>
      <c r="T20" s="41">
        <v>75</v>
      </c>
      <c r="U20" s="41">
        <v>28</v>
      </c>
      <c r="V20" s="52">
        <v>2.4315040318000758</v>
      </c>
    </row>
    <row r="21" spans="1:22" ht="15" customHeight="1" x14ac:dyDescent="0.15">
      <c r="A21" s="3" t="s">
        <v>17</v>
      </c>
      <c r="B21" s="42">
        <f t="shared" ref="B21:B38" si="23">E21+M21</f>
        <v>-39</v>
      </c>
      <c r="C21" s="42">
        <v>-53</v>
      </c>
      <c r="D21" s="42">
        <f t="shared" ref="D21:D38" si="24">G21-I21+O21-S21</f>
        <v>-360</v>
      </c>
      <c r="E21" s="42">
        <f t="shared" ref="E21:E38" si="25">F21-H21</f>
        <v>-42</v>
      </c>
      <c r="F21" s="42">
        <v>50</v>
      </c>
      <c r="G21" s="42">
        <v>595</v>
      </c>
      <c r="H21" s="42">
        <v>92</v>
      </c>
      <c r="I21" s="42">
        <v>891</v>
      </c>
      <c r="J21" s="62">
        <f t="shared" si="3"/>
        <v>-6.3717273199966264</v>
      </c>
      <c r="K21" s="62">
        <v>7.5853896666626479</v>
      </c>
      <c r="L21" s="62">
        <v>13.957116986659274</v>
      </c>
      <c r="M21" s="42">
        <f t="shared" ref="M21:M38" si="26">N21-R21</f>
        <v>3</v>
      </c>
      <c r="N21" s="42">
        <f>SUM(P21:Q21)</f>
        <v>139</v>
      </c>
      <c r="O21" s="42">
        <v>2304</v>
      </c>
      <c r="P21" s="42">
        <v>90</v>
      </c>
      <c r="Q21" s="42">
        <v>49</v>
      </c>
      <c r="R21" s="42">
        <f t="shared" ref="R21:R38" si="27">SUM(T21:U21)</f>
        <v>136</v>
      </c>
      <c r="S21" s="42">
        <v>2368</v>
      </c>
      <c r="T21" s="42">
        <v>92</v>
      </c>
      <c r="U21" s="42">
        <v>44</v>
      </c>
      <c r="V21" s="49">
        <v>0.45512337999975472</v>
      </c>
    </row>
    <row r="22" spans="1:22" ht="15" customHeight="1" x14ac:dyDescent="0.15">
      <c r="A22" s="3" t="s">
        <v>16</v>
      </c>
      <c r="B22" s="42">
        <f t="shared" si="23"/>
        <v>-34</v>
      </c>
      <c r="C22" s="42">
        <v>-28</v>
      </c>
      <c r="D22" s="42">
        <f t="shared" si="24"/>
        <v>-303</v>
      </c>
      <c r="E22" s="42">
        <f t="shared" si="25"/>
        <v>2</v>
      </c>
      <c r="F22" s="42">
        <v>20</v>
      </c>
      <c r="G22" s="42">
        <v>166</v>
      </c>
      <c r="H22" s="42">
        <v>18</v>
      </c>
      <c r="I22" s="42">
        <v>368</v>
      </c>
      <c r="J22" s="62">
        <f t="shared" si="3"/>
        <v>0.95198848224345944</v>
      </c>
      <c r="K22" s="62">
        <v>9.5198848224345873</v>
      </c>
      <c r="L22" s="62">
        <v>8.5678963401911279</v>
      </c>
      <c r="M22" s="42">
        <f t="shared" si="26"/>
        <v>-36</v>
      </c>
      <c r="N22" s="42">
        <f t="shared" ref="N22:N38" si="28">SUM(P22:Q22)</f>
        <v>34</v>
      </c>
      <c r="O22" s="42">
        <v>615</v>
      </c>
      <c r="P22" s="42">
        <v>11</v>
      </c>
      <c r="Q22" s="42">
        <v>23</v>
      </c>
      <c r="R22" s="42">
        <f t="shared" si="27"/>
        <v>70</v>
      </c>
      <c r="S22" s="42">
        <v>716</v>
      </c>
      <c r="T22" s="42">
        <v>24</v>
      </c>
      <c r="U22" s="42">
        <v>46</v>
      </c>
      <c r="V22" s="49">
        <v>-17.135792680382256</v>
      </c>
    </row>
    <row r="23" spans="1:22" ht="15" customHeight="1" x14ac:dyDescent="0.15">
      <c r="A23" s="1" t="s">
        <v>15</v>
      </c>
      <c r="B23" s="43">
        <f t="shared" si="23"/>
        <v>0</v>
      </c>
      <c r="C23" s="43">
        <v>15</v>
      </c>
      <c r="D23" s="43">
        <f t="shared" si="24"/>
        <v>-158</v>
      </c>
      <c r="E23" s="43">
        <f t="shared" si="25"/>
        <v>-10</v>
      </c>
      <c r="F23" s="43">
        <v>12</v>
      </c>
      <c r="G23" s="43">
        <v>114</v>
      </c>
      <c r="H23" s="43">
        <v>22</v>
      </c>
      <c r="I23" s="43">
        <v>267</v>
      </c>
      <c r="J23" s="63">
        <f t="shared" si="3"/>
        <v>-6.8746386106072865</v>
      </c>
      <c r="K23" s="63">
        <v>8.2495663327287421</v>
      </c>
      <c r="L23" s="63">
        <v>15.124204943336029</v>
      </c>
      <c r="M23" s="43">
        <f t="shared" si="26"/>
        <v>10</v>
      </c>
      <c r="N23" s="43">
        <f t="shared" si="28"/>
        <v>48</v>
      </c>
      <c r="O23" s="43">
        <v>632</v>
      </c>
      <c r="P23" s="43">
        <v>32</v>
      </c>
      <c r="Q23" s="43">
        <v>16</v>
      </c>
      <c r="R23" s="43">
        <f t="shared" si="27"/>
        <v>38</v>
      </c>
      <c r="S23" s="47">
        <v>637</v>
      </c>
      <c r="T23" s="47">
        <v>23</v>
      </c>
      <c r="U23" s="47">
        <v>15</v>
      </c>
      <c r="V23" s="54">
        <v>6.8746386106072848</v>
      </c>
    </row>
    <row r="24" spans="1:22" ht="15" customHeight="1" x14ac:dyDescent="0.15">
      <c r="A24" s="7" t="s">
        <v>14</v>
      </c>
      <c r="B24" s="45">
        <f t="shared" si="23"/>
        <v>-6</v>
      </c>
      <c r="C24" s="45">
        <v>9</v>
      </c>
      <c r="D24" s="45">
        <f t="shared" si="24"/>
        <v>-110</v>
      </c>
      <c r="E24" s="40">
        <f t="shared" si="25"/>
        <v>-4</v>
      </c>
      <c r="F24" s="45">
        <v>3</v>
      </c>
      <c r="G24" s="45">
        <v>33</v>
      </c>
      <c r="H24" s="45">
        <v>7</v>
      </c>
      <c r="I24" s="46">
        <v>94</v>
      </c>
      <c r="J24" s="73">
        <f t="shared" si="3"/>
        <v>-8.2771132150348663</v>
      </c>
      <c r="K24" s="73">
        <v>6.2078349112761488</v>
      </c>
      <c r="L24" s="73">
        <v>14.484948126311016</v>
      </c>
      <c r="M24" s="40">
        <f t="shared" si="26"/>
        <v>-2</v>
      </c>
      <c r="N24" s="45">
        <f t="shared" si="28"/>
        <v>11</v>
      </c>
      <c r="O24" s="45">
        <v>143</v>
      </c>
      <c r="P24" s="45">
        <v>3</v>
      </c>
      <c r="Q24" s="45">
        <v>8</v>
      </c>
      <c r="R24" s="45">
        <f t="shared" si="27"/>
        <v>13</v>
      </c>
      <c r="S24" s="45">
        <v>192</v>
      </c>
      <c r="T24" s="45">
        <v>8</v>
      </c>
      <c r="U24" s="45">
        <v>5</v>
      </c>
      <c r="V24" s="51">
        <v>-4.1385566075174332</v>
      </c>
    </row>
    <row r="25" spans="1:22" ht="15" customHeight="1" x14ac:dyDescent="0.15">
      <c r="A25" s="5" t="s">
        <v>13</v>
      </c>
      <c r="B25" s="40">
        <f t="shared" si="23"/>
        <v>-3</v>
      </c>
      <c r="C25" s="40">
        <v>-2</v>
      </c>
      <c r="D25" s="40">
        <f t="shared" si="24"/>
        <v>-46</v>
      </c>
      <c r="E25" s="40">
        <f t="shared" si="25"/>
        <v>-3</v>
      </c>
      <c r="F25" s="40">
        <v>0</v>
      </c>
      <c r="G25" s="40">
        <v>7</v>
      </c>
      <c r="H25" s="40">
        <v>3</v>
      </c>
      <c r="I25" s="40">
        <v>42</v>
      </c>
      <c r="J25" s="61">
        <f t="shared" si="3"/>
        <v>-22.744739629852727</v>
      </c>
      <c r="K25" s="61">
        <v>0</v>
      </c>
      <c r="L25" s="61">
        <v>22.744739629852727</v>
      </c>
      <c r="M25" s="40">
        <f t="shared" si="26"/>
        <v>0</v>
      </c>
      <c r="N25" s="40">
        <f t="shared" si="28"/>
        <v>3</v>
      </c>
      <c r="O25" s="40">
        <v>46</v>
      </c>
      <c r="P25" s="40">
        <v>0</v>
      </c>
      <c r="Q25" s="40">
        <v>3</v>
      </c>
      <c r="R25" s="40">
        <f t="shared" si="27"/>
        <v>3</v>
      </c>
      <c r="S25" s="41">
        <v>57</v>
      </c>
      <c r="T25" s="41">
        <v>1</v>
      </c>
      <c r="U25" s="41">
        <v>2</v>
      </c>
      <c r="V25" s="52">
        <v>0</v>
      </c>
    </row>
    <row r="26" spans="1:22" ht="15" customHeight="1" x14ac:dyDescent="0.15">
      <c r="A26" s="3" t="s">
        <v>12</v>
      </c>
      <c r="B26" s="42">
        <f t="shared" si="23"/>
        <v>-13</v>
      </c>
      <c r="C26" s="42">
        <v>-18</v>
      </c>
      <c r="D26" s="42">
        <f t="shared" si="24"/>
        <v>-73</v>
      </c>
      <c r="E26" s="42">
        <f t="shared" si="25"/>
        <v>-4</v>
      </c>
      <c r="F26" s="42">
        <v>1</v>
      </c>
      <c r="G26" s="42">
        <v>9</v>
      </c>
      <c r="H26" s="42">
        <v>5</v>
      </c>
      <c r="I26" s="42">
        <v>58</v>
      </c>
      <c r="J26" s="62">
        <f t="shared" si="3"/>
        <v>-13.498645512624933</v>
      </c>
      <c r="K26" s="62">
        <v>3.3746613781562327</v>
      </c>
      <c r="L26" s="62">
        <v>16.873306890781166</v>
      </c>
      <c r="M26" s="42">
        <f t="shared" si="26"/>
        <v>-9</v>
      </c>
      <c r="N26" s="42">
        <f t="shared" si="28"/>
        <v>2</v>
      </c>
      <c r="O26" s="42">
        <v>99</v>
      </c>
      <c r="P26" s="42">
        <v>0</v>
      </c>
      <c r="Q26" s="42">
        <v>2</v>
      </c>
      <c r="R26" s="42">
        <f t="shared" si="27"/>
        <v>11</v>
      </c>
      <c r="S26" s="42">
        <v>123</v>
      </c>
      <c r="T26" s="42">
        <v>2</v>
      </c>
      <c r="U26" s="42">
        <v>9</v>
      </c>
      <c r="V26" s="49">
        <v>-30.371952403406098</v>
      </c>
    </row>
    <row r="27" spans="1:22" ht="15" customHeight="1" x14ac:dyDescent="0.15">
      <c r="A27" s="1" t="s">
        <v>11</v>
      </c>
      <c r="B27" s="43">
        <f t="shared" si="23"/>
        <v>-17</v>
      </c>
      <c r="C27" s="43">
        <v>-7</v>
      </c>
      <c r="D27" s="43">
        <f t="shared" si="24"/>
        <v>-149</v>
      </c>
      <c r="E27" s="43">
        <f t="shared" si="25"/>
        <v>-11</v>
      </c>
      <c r="F27" s="43">
        <v>4</v>
      </c>
      <c r="G27" s="43">
        <v>51</v>
      </c>
      <c r="H27" s="43">
        <v>15</v>
      </c>
      <c r="I27" s="43">
        <v>157</v>
      </c>
      <c r="J27" s="63">
        <f t="shared" si="3"/>
        <v>-15.572457500572089</v>
      </c>
      <c r="K27" s="63">
        <v>5.6627118183898508</v>
      </c>
      <c r="L27" s="63">
        <v>21.23516931896194</v>
      </c>
      <c r="M27" s="43">
        <f t="shared" si="26"/>
        <v>-6</v>
      </c>
      <c r="N27" s="43">
        <f t="shared" si="28"/>
        <v>11</v>
      </c>
      <c r="O27" s="47">
        <v>191</v>
      </c>
      <c r="P27" s="47">
        <v>3</v>
      </c>
      <c r="Q27" s="47">
        <v>8</v>
      </c>
      <c r="R27" s="47">
        <f t="shared" si="27"/>
        <v>17</v>
      </c>
      <c r="S27" s="47">
        <v>234</v>
      </c>
      <c r="T27" s="47">
        <v>5</v>
      </c>
      <c r="U27" s="47">
        <v>12</v>
      </c>
      <c r="V27" s="54">
        <v>-8.4940677275847722</v>
      </c>
    </row>
    <row r="28" spans="1:22" ht="15" customHeight="1" x14ac:dyDescent="0.15">
      <c r="A28" s="5" t="s">
        <v>10</v>
      </c>
      <c r="B28" s="40">
        <f t="shared" si="23"/>
        <v>-3</v>
      </c>
      <c r="C28" s="40">
        <v>2</v>
      </c>
      <c r="D28" s="40">
        <f t="shared" si="24"/>
        <v>-50</v>
      </c>
      <c r="E28" s="40">
        <f t="shared" si="25"/>
        <v>-4</v>
      </c>
      <c r="F28" s="40">
        <v>3</v>
      </c>
      <c r="G28" s="40">
        <v>13</v>
      </c>
      <c r="H28" s="40">
        <v>7</v>
      </c>
      <c r="I28" s="40">
        <v>58</v>
      </c>
      <c r="J28" s="61">
        <f t="shared" si="3"/>
        <v>-14.649074399237449</v>
      </c>
      <c r="K28" s="61">
        <v>10.986805799428083</v>
      </c>
      <c r="L28" s="61">
        <v>25.635880198665532</v>
      </c>
      <c r="M28" s="40">
        <f t="shared" si="26"/>
        <v>1</v>
      </c>
      <c r="N28" s="40">
        <f t="shared" si="28"/>
        <v>4</v>
      </c>
      <c r="O28" s="40">
        <v>88</v>
      </c>
      <c r="P28" s="40">
        <v>0</v>
      </c>
      <c r="Q28" s="40">
        <v>4</v>
      </c>
      <c r="R28" s="40">
        <f t="shared" si="27"/>
        <v>3</v>
      </c>
      <c r="S28" s="40">
        <v>93</v>
      </c>
      <c r="T28" s="40">
        <v>3</v>
      </c>
      <c r="U28" s="40">
        <v>0</v>
      </c>
      <c r="V28" s="48">
        <v>3.6622685998093623</v>
      </c>
    </row>
    <row r="29" spans="1:22" ht="15" customHeight="1" x14ac:dyDescent="0.15">
      <c r="A29" s="3" t="s">
        <v>9</v>
      </c>
      <c r="B29" s="42">
        <f t="shared" si="23"/>
        <v>-1</v>
      </c>
      <c r="C29" s="42">
        <v>-4</v>
      </c>
      <c r="D29" s="42">
        <f t="shared" si="24"/>
        <v>-87</v>
      </c>
      <c r="E29" s="42">
        <f t="shared" si="25"/>
        <v>-10</v>
      </c>
      <c r="F29" s="42">
        <v>4</v>
      </c>
      <c r="G29" s="42">
        <v>61</v>
      </c>
      <c r="H29" s="42">
        <v>14</v>
      </c>
      <c r="I29" s="42">
        <v>141</v>
      </c>
      <c r="J29" s="62">
        <f t="shared" si="3"/>
        <v>-13.981942225848588</v>
      </c>
      <c r="K29" s="62">
        <v>5.5927768903394357</v>
      </c>
      <c r="L29" s="62">
        <v>19.574719116188025</v>
      </c>
      <c r="M29" s="42">
        <f t="shared" si="26"/>
        <v>9</v>
      </c>
      <c r="N29" s="42">
        <f t="shared" si="28"/>
        <v>26</v>
      </c>
      <c r="O29" s="42">
        <v>275</v>
      </c>
      <c r="P29" s="42">
        <v>10</v>
      </c>
      <c r="Q29" s="42">
        <v>16</v>
      </c>
      <c r="R29" s="42">
        <f t="shared" si="27"/>
        <v>17</v>
      </c>
      <c r="S29" s="42">
        <v>282</v>
      </c>
      <c r="T29" s="42">
        <v>4</v>
      </c>
      <c r="U29" s="42">
        <v>13</v>
      </c>
      <c r="V29" s="49">
        <v>12.583748003263729</v>
      </c>
    </row>
    <row r="30" spans="1:22" ht="15" customHeight="1" x14ac:dyDescent="0.15">
      <c r="A30" s="3" t="s">
        <v>8</v>
      </c>
      <c r="B30" s="42">
        <f t="shared" si="23"/>
        <v>-4</v>
      </c>
      <c r="C30" s="42">
        <v>6</v>
      </c>
      <c r="D30" s="42">
        <f t="shared" si="24"/>
        <v>-94</v>
      </c>
      <c r="E30" s="42">
        <f t="shared" si="25"/>
        <v>-4</v>
      </c>
      <c r="F30" s="42">
        <v>6</v>
      </c>
      <c r="G30" s="42">
        <v>55</v>
      </c>
      <c r="H30" s="42">
        <v>10</v>
      </c>
      <c r="I30" s="42">
        <v>141</v>
      </c>
      <c r="J30" s="62">
        <f t="shared" si="3"/>
        <v>-5.3738902548549028</v>
      </c>
      <c r="K30" s="62">
        <v>8.0608353822823577</v>
      </c>
      <c r="L30" s="62">
        <v>13.434725637137261</v>
      </c>
      <c r="M30" s="42">
        <f t="shared" si="26"/>
        <v>0</v>
      </c>
      <c r="N30" s="42">
        <f t="shared" si="28"/>
        <v>19</v>
      </c>
      <c r="O30" s="42">
        <v>266</v>
      </c>
      <c r="P30" s="42">
        <v>7</v>
      </c>
      <c r="Q30" s="42">
        <v>12</v>
      </c>
      <c r="R30" s="42">
        <f t="shared" si="27"/>
        <v>19</v>
      </c>
      <c r="S30" s="42">
        <v>274</v>
      </c>
      <c r="T30" s="42">
        <v>11</v>
      </c>
      <c r="U30" s="42">
        <v>8</v>
      </c>
      <c r="V30" s="49">
        <v>0</v>
      </c>
    </row>
    <row r="31" spans="1:22" ht="15" customHeight="1" x14ac:dyDescent="0.15">
      <c r="A31" s="1" t="s">
        <v>7</v>
      </c>
      <c r="B31" s="43">
        <f t="shared" si="23"/>
        <v>-7</v>
      </c>
      <c r="C31" s="43">
        <v>2</v>
      </c>
      <c r="D31" s="43">
        <f t="shared" si="24"/>
        <v>-111</v>
      </c>
      <c r="E31" s="43">
        <f t="shared" si="25"/>
        <v>-8</v>
      </c>
      <c r="F31" s="43">
        <v>3</v>
      </c>
      <c r="G31" s="43">
        <v>45</v>
      </c>
      <c r="H31" s="43">
        <v>11</v>
      </c>
      <c r="I31" s="43">
        <v>114</v>
      </c>
      <c r="J31" s="63">
        <f t="shared" si="3"/>
        <v>-12.721981143584115</v>
      </c>
      <c r="K31" s="63">
        <v>4.7707429288440419</v>
      </c>
      <c r="L31" s="63">
        <v>17.492724072428157</v>
      </c>
      <c r="M31" s="43">
        <f t="shared" si="26"/>
        <v>1</v>
      </c>
      <c r="N31" s="43">
        <f t="shared" si="28"/>
        <v>8</v>
      </c>
      <c r="O31" s="43">
        <v>158</v>
      </c>
      <c r="P31" s="43">
        <v>1</v>
      </c>
      <c r="Q31" s="43">
        <v>7</v>
      </c>
      <c r="R31" s="43">
        <f t="shared" si="27"/>
        <v>7</v>
      </c>
      <c r="S31" s="43">
        <v>200</v>
      </c>
      <c r="T31" s="43">
        <v>4</v>
      </c>
      <c r="U31" s="43">
        <v>3</v>
      </c>
      <c r="V31" s="53">
        <v>1.590247642948011</v>
      </c>
    </row>
    <row r="32" spans="1:22" ht="15" customHeight="1" x14ac:dyDescent="0.15">
      <c r="A32" s="5" t="s">
        <v>6</v>
      </c>
      <c r="B32" s="40">
        <f t="shared" si="23"/>
        <v>6</v>
      </c>
      <c r="C32" s="40">
        <v>-3</v>
      </c>
      <c r="D32" s="40">
        <f t="shared" si="24"/>
        <v>-1</v>
      </c>
      <c r="E32" s="40">
        <f t="shared" si="25"/>
        <v>3</v>
      </c>
      <c r="F32" s="40">
        <v>4</v>
      </c>
      <c r="G32" s="40">
        <v>19</v>
      </c>
      <c r="H32" s="40">
        <v>1</v>
      </c>
      <c r="I32" s="40">
        <v>12</v>
      </c>
      <c r="J32" s="61">
        <f t="shared" si="3"/>
        <v>18.620232285272159</v>
      </c>
      <c r="K32" s="61">
        <v>24.826976380362879</v>
      </c>
      <c r="L32" s="61">
        <v>6.2067440950907198</v>
      </c>
      <c r="M32" s="40">
        <f t="shared" si="26"/>
        <v>3</v>
      </c>
      <c r="N32" s="40">
        <f t="shared" si="28"/>
        <v>7</v>
      </c>
      <c r="O32" s="41">
        <v>97</v>
      </c>
      <c r="P32" s="41">
        <v>1</v>
      </c>
      <c r="Q32" s="41">
        <v>6</v>
      </c>
      <c r="R32" s="41">
        <f t="shared" si="27"/>
        <v>4</v>
      </c>
      <c r="S32" s="41">
        <v>105</v>
      </c>
      <c r="T32" s="41">
        <v>1</v>
      </c>
      <c r="U32" s="41">
        <v>3</v>
      </c>
      <c r="V32" s="52">
        <v>18.620232285272159</v>
      </c>
    </row>
    <row r="33" spans="1:22" ht="15" customHeight="1" x14ac:dyDescent="0.15">
      <c r="A33" s="3" t="s">
        <v>5</v>
      </c>
      <c r="B33" s="42">
        <f t="shared" si="23"/>
        <v>-16</v>
      </c>
      <c r="C33" s="42">
        <v>2</v>
      </c>
      <c r="D33" s="42">
        <f t="shared" si="24"/>
        <v>-99</v>
      </c>
      <c r="E33" s="42">
        <f>F33-H33</f>
        <v>-13</v>
      </c>
      <c r="F33" s="42">
        <v>1</v>
      </c>
      <c r="G33" s="42">
        <v>45</v>
      </c>
      <c r="H33" s="42">
        <v>14</v>
      </c>
      <c r="I33" s="42">
        <v>150</v>
      </c>
      <c r="J33" s="62">
        <f t="shared" si="3"/>
        <v>-18.771709115652719</v>
      </c>
      <c r="K33" s="62">
        <v>1.4439776242809781</v>
      </c>
      <c r="L33" s="62">
        <v>20.215686739933698</v>
      </c>
      <c r="M33" s="42">
        <f>N33-R33</f>
        <v>-3</v>
      </c>
      <c r="N33" s="42">
        <f t="shared" si="28"/>
        <v>23</v>
      </c>
      <c r="O33" s="42">
        <v>236</v>
      </c>
      <c r="P33" s="42">
        <v>13</v>
      </c>
      <c r="Q33" s="42">
        <v>10</v>
      </c>
      <c r="R33" s="42">
        <f t="shared" si="27"/>
        <v>26</v>
      </c>
      <c r="S33" s="42">
        <v>230</v>
      </c>
      <c r="T33" s="42">
        <v>14</v>
      </c>
      <c r="U33" s="42">
        <v>12</v>
      </c>
      <c r="V33" s="49">
        <v>-4.331932872842934</v>
      </c>
    </row>
    <row r="34" spans="1:22" ht="15" customHeight="1" x14ac:dyDescent="0.15">
      <c r="A34" s="3" t="s">
        <v>4</v>
      </c>
      <c r="B34" s="42">
        <f t="shared" si="23"/>
        <v>-2</v>
      </c>
      <c r="C34" s="42">
        <v>7</v>
      </c>
      <c r="D34" s="42">
        <f t="shared" si="24"/>
        <v>-90</v>
      </c>
      <c r="E34" s="42">
        <f t="shared" si="25"/>
        <v>-7</v>
      </c>
      <c r="F34" s="42">
        <v>0</v>
      </c>
      <c r="G34" s="42">
        <v>18</v>
      </c>
      <c r="H34" s="42">
        <v>7</v>
      </c>
      <c r="I34" s="42">
        <v>89</v>
      </c>
      <c r="J34" s="62">
        <f t="shared" si="3"/>
        <v>-15.03179916810317</v>
      </c>
      <c r="K34" s="62">
        <v>0</v>
      </c>
      <c r="L34" s="62">
        <v>15.03179916810317</v>
      </c>
      <c r="M34" s="42">
        <f t="shared" si="26"/>
        <v>5</v>
      </c>
      <c r="N34" s="42">
        <f t="shared" si="28"/>
        <v>11</v>
      </c>
      <c r="O34" s="42">
        <v>124</v>
      </c>
      <c r="P34" s="42">
        <v>8</v>
      </c>
      <c r="Q34" s="42">
        <v>3</v>
      </c>
      <c r="R34" s="42">
        <f t="shared" si="27"/>
        <v>6</v>
      </c>
      <c r="S34" s="42">
        <v>143</v>
      </c>
      <c r="T34" s="42">
        <v>2</v>
      </c>
      <c r="U34" s="42">
        <v>4</v>
      </c>
      <c r="V34" s="49">
        <v>10.73699940578798</v>
      </c>
    </row>
    <row r="35" spans="1:22" ht="15" customHeight="1" x14ac:dyDescent="0.15">
      <c r="A35" s="1" t="s">
        <v>3</v>
      </c>
      <c r="B35" s="43">
        <f t="shared" si="23"/>
        <v>-23</v>
      </c>
      <c r="C35" s="43">
        <v>-20</v>
      </c>
      <c r="D35" s="43">
        <f t="shared" si="24"/>
        <v>-61</v>
      </c>
      <c r="E35" s="43">
        <f t="shared" si="25"/>
        <v>-11</v>
      </c>
      <c r="F35" s="43">
        <v>3</v>
      </c>
      <c r="G35" s="43">
        <v>35</v>
      </c>
      <c r="H35" s="43">
        <v>14</v>
      </c>
      <c r="I35" s="43">
        <v>94</v>
      </c>
      <c r="J35" s="63">
        <f t="shared" si="3"/>
        <v>-23.090770018231069</v>
      </c>
      <c r="K35" s="63">
        <v>6.2974827322448368</v>
      </c>
      <c r="L35" s="63">
        <v>29.388252750475907</v>
      </c>
      <c r="M35" s="43">
        <f t="shared" si="26"/>
        <v>-12</v>
      </c>
      <c r="N35" s="43">
        <f t="shared" si="28"/>
        <v>15</v>
      </c>
      <c r="O35" s="47">
        <v>172</v>
      </c>
      <c r="P35" s="47">
        <v>4</v>
      </c>
      <c r="Q35" s="47">
        <v>11</v>
      </c>
      <c r="R35" s="47">
        <f t="shared" si="27"/>
        <v>27</v>
      </c>
      <c r="S35" s="47">
        <v>174</v>
      </c>
      <c r="T35" s="47">
        <v>14</v>
      </c>
      <c r="U35" s="47">
        <v>13</v>
      </c>
      <c r="V35" s="54">
        <v>-25.189930928979347</v>
      </c>
    </row>
    <row r="36" spans="1:22" ht="15" customHeight="1" x14ac:dyDescent="0.15">
      <c r="A36" s="5" t="s">
        <v>2</v>
      </c>
      <c r="B36" s="40">
        <f t="shared" si="23"/>
        <v>-4</v>
      </c>
      <c r="C36" s="40">
        <v>3</v>
      </c>
      <c r="D36" s="40">
        <f t="shared" si="24"/>
        <v>-62</v>
      </c>
      <c r="E36" s="40">
        <f t="shared" si="25"/>
        <v>-5</v>
      </c>
      <c r="F36" s="40">
        <v>0</v>
      </c>
      <c r="G36" s="40">
        <v>7</v>
      </c>
      <c r="H36" s="40">
        <v>5</v>
      </c>
      <c r="I36" s="40">
        <v>69</v>
      </c>
      <c r="J36" s="61">
        <f t="shared" si="3"/>
        <v>-26.74737289501839</v>
      </c>
      <c r="K36" s="61">
        <v>0</v>
      </c>
      <c r="L36" s="61">
        <v>26.74737289501839</v>
      </c>
      <c r="M36" s="40">
        <f t="shared" si="26"/>
        <v>1</v>
      </c>
      <c r="N36" s="40">
        <f t="shared" si="28"/>
        <v>6</v>
      </c>
      <c r="O36" s="40">
        <v>53</v>
      </c>
      <c r="P36" s="40">
        <v>2</v>
      </c>
      <c r="Q36" s="40">
        <v>4</v>
      </c>
      <c r="R36" s="40">
        <f t="shared" si="27"/>
        <v>5</v>
      </c>
      <c r="S36" s="40">
        <v>53</v>
      </c>
      <c r="T36" s="40">
        <v>2</v>
      </c>
      <c r="U36" s="40">
        <v>3</v>
      </c>
      <c r="V36" s="48">
        <v>5.3494745790036795</v>
      </c>
    </row>
    <row r="37" spans="1:22" ht="15" customHeight="1" x14ac:dyDescent="0.15">
      <c r="A37" s="3" t="s">
        <v>1</v>
      </c>
      <c r="B37" s="42">
        <f t="shared" si="23"/>
        <v>-7</v>
      </c>
      <c r="C37" s="42">
        <v>-7</v>
      </c>
      <c r="D37" s="42">
        <f t="shared" si="24"/>
        <v>-50</v>
      </c>
      <c r="E37" s="42">
        <f t="shared" si="25"/>
        <v>-4</v>
      </c>
      <c r="F37" s="42">
        <v>1</v>
      </c>
      <c r="G37" s="42">
        <v>8</v>
      </c>
      <c r="H37" s="42">
        <v>5</v>
      </c>
      <c r="I37" s="42">
        <v>38</v>
      </c>
      <c r="J37" s="62">
        <f t="shared" si="3"/>
        <v>-30.113026977972112</v>
      </c>
      <c r="K37" s="62">
        <v>7.5282567444930288</v>
      </c>
      <c r="L37" s="62">
        <v>37.64128372246514</v>
      </c>
      <c r="M37" s="42">
        <f t="shared" si="26"/>
        <v>-3</v>
      </c>
      <c r="N37" s="42">
        <f t="shared" si="28"/>
        <v>2</v>
      </c>
      <c r="O37" s="42">
        <v>41</v>
      </c>
      <c r="P37" s="42">
        <v>1</v>
      </c>
      <c r="Q37" s="42">
        <v>1</v>
      </c>
      <c r="R37" s="42">
        <f t="shared" si="27"/>
        <v>5</v>
      </c>
      <c r="S37" s="42">
        <v>61</v>
      </c>
      <c r="T37" s="42">
        <v>1</v>
      </c>
      <c r="U37" s="42">
        <v>4</v>
      </c>
      <c r="V37" s="49">
        <v>-22.584770233479084</v>
      </c>
    </row>
    <row r="38" spans="1:22" ht="15" customHeight="1" x14ac:dyDescent="0.15">
      <c r="A38" s="1" t="s">
        <v>0</v>
      </c>
      <c r="B38" s="43">
        <f t="shared" si="23"/>
        <v>-4</v>
      </c>
      <c r="C38" s="43">
        <v>-2</v>
      </c>
      <c r="D38" s="43">
        <f t="shared" si="24"/>
        <v>-48</v>
      </c>
      <c r="E38" s="43">
        <f t="shared" si="25"/>
        <v>-1</v>
      </c>
      <c r="F38" s="43">
        <v>1</v>
      </c>
      <c r="G38" s="43">
        <v>5</v>
      </c>
      <c r="H38" s="43">
        <v>2</v>
      </c>
      <c r="I38" s="43">
        <v>30</v>
      </c>
      <c r="J38" s="63">
        <f t="shared" si="3"/>
        <v>-8.148230829333631</v>
      </c>
      <c r="K38" s="63">
        <v>8.148230829333631</v>
      </c>
      <c r="L38" s="63">
        <v>16.296461658667262</v>
      </c>
      <c r="M38" s="43">
        <f t="shared" si="26"/>
        <v>-3</v>
      </c>
      <c r="N38" s="43">
        <f t="shared" si="28"/>
        <v>2</v>
      </c>
      <c r="O38" s="43">
        <v>31</v>
      </c>
      <c r="P38" s="43">
        <v>2</v>
      </c>
      <c r="Q38" s="43">
        <v>0</v>
      </c>
      <c r="R38" s="43">
        <f t="shared" si="27"/>
        <v>5</v>
      </c>
      <c r="S38" s="43">
        <v>54</v>
      </c>
      <c r="T38" s="43">
        <v>2</v>
      </c>
      <c r="U38" s="43">
        <v>3</v>
      </c>
      <c r="V38" s="53">
        <v>-24.444692488000889</v>
      </c>
    </row>
    <row r="39" spans="1:22" x14ac:dyDescent="0.15">
      <c r="A39" s="60" t="s">
        <v>60</v>
      </c>
    </row>
    <row r="40" spans="1:22" x14ac:dyDescent="0.15">
      <c r="A40" s="60" t="s">
        <v>61</v>
      </c>
    </row>
    <row r="41" spans="1:22" x14ac:dyDescent="0.15">
      <c r="A41" s="60" t="s">
        <v>62</v>
      </c>
    </row>
  </sheetData>
  <mergeCells count="17">
    <mergeCell ref="S7:S8"/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</mergeCells>
  <phoneticPr fontId="3"/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野田 英志</cp:lastModifiedBy>
  <cp:lastPrinted>2017-11-02T09:41:08Z</cp:lastPrinted>
  <dcterms:created xsi:type="dcterms:W3CDTF">2017-09-15T07:21:02Z</dcterms:created>
  <dcterms:modified xsi:type="dcterms:W3CDTF">2020-01-17T01:29:10Z</dcterms:modified>
</cp:coreProperties>
</file>