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2_米子市\"/>
    </mc:Choice>
  </mc:AlternateContent>
  <workbookProtection workbookAlgorithmName="SHA-512" workbookHashValue="UQ2B9hjSXCWowVK9g22XI/sO6g+fjrzHkEpUY6YlpREYroLotZRuCXrmZL6glkLbWB1qsnoDZoeckLwePqd87Q==" workbookSaltValue="ZjAgwariwiOz6mkYUTFczA==" workbookSpinCount="100000" lockStructure="1"/>
  <bookViews>
    <workbookView xWindow="0" yWindow="0" windowWidth="20490" windowHeight="745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<sst xmlns="http://schemas.openxmlformats.org/spreadsheetml/2006/main" count="262" uniqueCount="109">
  <si>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</si>
  <si>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</si>
  <si>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</si>
  <si>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</si>
  <si>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</si>
  <si>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</si>
  <si>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</si>
  <si>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</si>
  <si>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</si>
  <si>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</si>
  <si>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</si>
  <si>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</si>
  <si>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</si>
  <si>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</si>
  <si>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</si>
  <si>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</si>
  <si>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</si>
  <si>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</si>
  <si>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</si>
  <si>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</si>
  <si>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</si>
  <si>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</si>
  <si>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</si>
  <si>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</si>
  <si>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</si>
  <si>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</si>
  <si>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</si>
  <si>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</si>
  <si>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</si>
  <si>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</si>
  <si>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</si>
  <si>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</si>
  <si>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</si>
  <si>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</si>
  <si>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</si>
  <si>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</si>
  <si>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</si>
  <si>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</si>
  <si>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</si>
  <si>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</si>
  <si>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</si>
  <si>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</si>
  <si>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</si>
  <si>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</si>
  <si>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</si>
  <si>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</si>
  <si>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</si>
  <si>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</si>
  <si>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</si>
  <si>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</si>
  <si>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</si>
  <si>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</si>
  <si>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</si>
  <si>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</si>
  <si>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</si>
  <si>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</si>
  <si>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</si>
  <si>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</si>
  <si>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</si>
  <si>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</si>
  <si>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</si>
  <si>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</si>
  <si>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</si>
  <si>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</si>
  <si>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</si>
  <si>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</si>
  <si>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</si>
  <si>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</si>
  <si>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</si>
  <si>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</si>
  <si>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</si>
  <si>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</si>
  <si>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</si>
  <si>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</si>
  <si>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</si>
  <si>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</si>
  <si>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</si>
  <si>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</si>
  <si>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</si>
  <si>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</si>
  <si>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</si>
  <si>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</si>
  <si>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</si>
  <si>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</si>
  <si>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</si>
  <si>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</si>
  <si>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</si>
  <si>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</si>
  <si>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</si>
  <si>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</si>
  <si>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312029</t>
  </si>
  <si>
    <t>46</t>
  </si>
  <si>
    <t>02</t>
  </si>
  <si>
    <t>0</t>
  </si>
  <si>
    <t>000</t>
  </si>
  <si>
    <t>鳥取県　米子市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</si>
  <si>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</si>
  <si>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</si>
  <si>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</si>
  <si>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</si>
  <si>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</si>
  <si>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</si>
  <si>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</si>
  <si>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</si>
  <si>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</si>
  <si>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</si>
  <si>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経営の健全性効率性については、おおむね類似団体・全国平均よりも良い指標の数値である。これは給水先が、1社のみであるが安定して健全的に事業運営されているからである。米子市工業水道のすべての施設・管路は、一括して約30年前に建設されたもので、同一時期に更新が重なる可能性がある。施設更新を平準化及び計画的かつ効率的に取り組む必要がある。また、それに伴う財源の確保も必要となる。</t>
    <rPh sb="2" eb="4">
      <t>ケイエイ</t>
    </rPh>
    <rPh sb="5" eb="8">
      <t>ケンゼンセイ</t>
    </rPh>
    <rPh sb="8" eb="11">
      <t>コウリツセイ</t>
    </rPh>
    <rPh sb="21" eb="23">
      <t>ルイジ</t>
    </rPh>
    <rPh sb="23" eb="25">
      <t>ダンタイ</t>
    </rPh>
    <rPh sb="26" eb="28">
      <t>ゼンコク</t>
    </rPh>
    <rPh sb="28" eb="30">
      <t>ヘイキン</t>
    </rPh>
    <rPh sb="33" eb="34">
      <t>ヨ</t>
    </rPh>
    <rPh sb="35" eb="37">
      <t>シヒョウ</t>
    </rPh>
    <rPh sb="38" eb="40">
      <t>スウチ</t>
    </rPh>
    <rPh sb="47" eb="49">
      <t>キュウスイ</t>
    </rPh>
    <rPh sb="49" eb="50">
      <t>サキ</t>
    </rPh>
    <rPh sb="53" eb="54">
      <t>シャ</t>
    </rPh>
    <rPh sb="60" eb="62">
      <t>アンテイ</t>
    </rPh>
    <rPh sb="64" eb="66">
      <t>ケンゼン</t>
    </rPh>
    <rPh sb="66" eb="67">
      <t>テキ</t>
    </rPh>
    <rPh sb="68" eb="70">
      <t>ジギョウ</t>
    </rPh>
    <rPh sb="70" eb="72">
      <t>ウンエイ</t>
    </rPh>
    <rPh sb="83" eb="86">
      <t>ヨナゴシ</t>
    </rPh>
    <rPh sb="86" eb="90">
      <t>コウギョウスイドウ</t>
    </rPh>
    <rPh sb="95" eb="97">
      <t>シセツ</t>
    </rPh>
    <rPh sb="98" eb="100">
      <t>カンロ</t>
    </rPh>
    <rPh sb="102" eb="104">
      <t>イッカツ</t>
    </rPh>
    <rPh sb="106" eb="107">
      <t>ヤク</t>
    </rPh>
    <rPh sb="109" eb="111">
      <t>ネンマエ</t>
    </rPh>
    <rPh sb="112" eb="114">
      <t>ケンセツ</t>
    </rPh>
    <rPh sb="121" eb="123">
      <t>ドウイツ</t>
    </rPh>
    <rPh sb="123" eb="125">
      <t>ジキ</t>
    </rPh>
    <rPh sb="126" eb="128">
      <t>コウシン</t>
    </rPh>
    <rPh sb="129" eb="130">
      <t>カサ</t>
    </rPh>
    <rPh sb="132" eb="135">
      <t>カノウセイ</t>
    </rPh>
    <rPh sb="139" eb="141">
      <t>シセツ</t>
    </rPh>
    <rPh sb="141" eb="143">
      <t>コウシン</t>
    </rPh>
    <rPh sb="144" eb="147">
      <t>ヘイジュンカ</t>
    </rPh>
    <rPh sb="147" eb="148">
      <t>オヨ</t>
    </rPh>
    <rPh sb="149" eb="151">
      <t>ケイカク</t>
    </rPh>
    <rPh sb="151" eb="152">
      <t>テキ</t>
    </rPh>
    <rPh sb="154" eb="156">
      <t>コウリツ</t>
    </rPh>
    <rPh sb="156" eb="157">
      <t>テキ</t>
    </rPh>
    <rPh sb="158" eb="159">
      <t>ト</t>
    </rPh>
    <rPh sb="160" eb="161">
      <t>ク</t>
    </rPh>
    <rPh sb="162" eb="164">
      <t>ヒツヨウ</t>
    </rPh>
    <rPh sb="174" eb="175">
      <t>トモナ</t>
    </rPh>
    <rPh sb="176" eb="178">
      <t>ザイゲン</t>
    </rPh>
    <rPh sb="179" eb="181">
      <t>カクホ</t>
    </rPh>
    <rPh sb="182" eb="184">
      <t>ヒツヨウ</t>
    </rPh>
    <phoneticPr fontId="5"/>
  </si>
  <si>
    <t>①有形固定資産減価償却率：施設の更新を順次行う必要がある。費用がかさむ配水池等の更新を見据え、更新計画と財源の確保の計画を立てなければならない。　　　　　　　　　　　　　　　　　　　　　②管路経年化率：法定耐用年数を超えた管路はないが、約20年後に管路は一括して耐用年数を迎えるため、財源の確保が必要となる。　　　　　　　　　③管路更新率：管路更新の実績はないが、計画的に平準化して布設すべきか検討が必要。</t>
    <rPh sb="1" eb="7">
      <t>ユウケイコテイシサン</t>
    </rPh>
    <rPh sb="7" eb="9">
      <t>ゲンカ</t>
    </rPh>
    <rPh sb="9" eb="11">
      <t>ショウキャク</t>
    </rPh>
    <rPh sb="11" eb="12">
      <t>リツ</t>
    </rPh>
    <rPh sb="13" eb="15">
      <t>シセツ</t>
    </rPh>
    <rPh sb="16" eb="18">
      <t>コウシン</t>
    </rPh>
    <rPh sb="19" eb="21">
      <t>ジュウンジ</t>
    </rPh>
    <rPh sb="21" eb="22">
      <t>オコナ</t>
    </rPh>
    <rPh sb="23" eb="25">
      <t>ヒツヨウ</t>
    </rPh>
    <rPh sb="29" eb="31">
      <t>ヒヨウ</t>
    </rPh>
    <rPh sb="35" eb="38">
      <t>ハイスイチ</t>
    </rPh>
    <rPh sb="38" eb="39">
      <t>トウ</t>
    </rPh>
    <rPh sb="40" eb="42">
      <t>コウシン</t>
    </rPh>
    <rPh sb="43" eb="45">
      <t>ミス</t>
    </rPh>
    <rPh sb="47" eb="49">
      <t>コウシン</t>
    </rPh>
    <rPh sb="49" eb="51">
      <t>ケイカク</t>
    </rPh>
    <rPh sb="52" eb="54">
      <t>ザイゲン</t>
    </rPh>
    <rPh sb="55" eb="57">
      <t>カクホ</t>
    </rPh>
    <rPh sb="58" eb="60">
      <t>ケイカク</t>
    </rPh>
    <rPh sb="61" eb="62">
      <t>タ</t>
    </rPh>
    <rPh sb="94" eb="96">
      <t>カンロ</t>
    </rPh>
    <rPh sb="96" eb="98">
      <t>ケイネン</t>
    </rPh>
    <rPh sb="98" eb="99">
      <t>カ</t>
    </rPh>
    <rPh sb="99" eb="100">
      <t>リツ</t>
    </rPh>
    <rPh sb="101" eb="103">
      <t>ホウテイ</t>
    </rPh>
    <rPh sb="103" eb="105">
      <t>タイヨウ</t>
    </rPh>
    <rPh sb="105" eb="107">
      <t>ネンスウ</t>
    </rPh>
    <rPh sb="108" eb="109">
      <t>コ</t>
    </rPh>
    <rPh sb="111" eb="113">
      <t>カンロ</t>
    </rPh>
    <rPh sb="118" eb="119">
      <t>ヤク</t>
    </rPh>
    <rPh sb="121" eb="123">
      <t>ネンゴ</t>
    </rPh>
    <rPh sb="124" eb="126">
      <t>カンロ</t>
    </rPh>
    <rPh sb="127" eb="129">
      <t>イッカツ</t>
    </rPh>
    <rPh sb="131" eb="133">
      <t>タイヨウ</t>
    </rPh>
    <rPh sb="133" eb="135">
      <t>ネンスウ</t>
    </rPh>
    <rPh sb="136" eb="137">
      <t>ムカ</t>
    </rPh>
    <rPh sb="142" eb="144">
      <t>ザイゲン</t>
    </rPh>
    <rPh sb="145" eb="147">
      <t>カクホ</t>
    </rPh>
    <rPh sb="148" eb="150">
      <t>ヒツヨウ</t>
    </rPh>
    <rPh sb="164" eb="166">
      <t>カンロ</t>
    </rPh>
    <rPh sb="166" eb="168">
      <t>コウシン</t>
    </rPh>
    <rPh sb="168" eb="169">
      <t>リツ</t>
    </rPh>
    <rPh sb="170" eb="172">
      <t>カンロ</t>
    </rPh>
    <rPh sb="172" eb="174">
      <t>コウシン</t>
    </rPh>
    <rPh sb="175" eb="177">
      <t>ジッセキ</t>
    </rPh>
    <rPh sb="182" eb="185">
      <t>ケイカクテキ</t>
    </rPh>
    <rPh sb="186" eb="189">
      <t>ヘイジュンカ</t>
    </rPh>
    <rPh sb="191" eb="193">
      <t>フセツ</t>
    </rPh>
    <rPh sb="197" eb="199">
      <t>ケントウ</t>
    </rPh>
    <rPh sb="200" eb="202">
      <t>ヒツヨウ</t>
    </rPh>
    <phoneticPr fontId="5"/>
  </si>
  <si>
    <t xml:space="preserve">①経常収支比率：収支は黒字であり増加傾向にあるが、維持管理費を平準化しさらに安定した収支比率にする必要がある。　　　　　　　　　　　　　　　②累積欠損金：欠損金は発生していない。         ③ 流動比率：類似団体と比較しても高い数値を示している。　　　　　　　　　　　　　　　　　　④企業債残高対給水収益比率：企業債残高はないが、今後も計画的な更新を行わなければならない。　　　　　　　　　　　　　　　　⑤料金回収率：安定して100％を超えているが、さらなる電気料金等費用削減に向けた改善が必要。　　　　　　　　　　　　　　　　　　　　　　⑥給水原価：類似団体と比較すると低い値だが、全国平均に近づくよう費用の抑制が必要。　　　　　　　　⑦施設利用率：高い数値を示しているが、施設能力の維持のための長期的更新が必要である。　　　　　　⑧契約率：給水能力の100％を契約水量としているが、給水能力を増やしさらに契約水量を増やす施設規模の検討が必要である。                                   </t>
    <rPh sb="1" eb="5">
      <t>ケイジョウシュウシ</t>
    </rPh>
    <rPh sb="5" eb="7">
      <t>ヒリツ</t>
    </rPh>
    <rPh sb="8" eb="10">
      <t>シュウシ</t>
    </rPh>
    <rPh sb="11" eb="13">
      <t>クロジ</t>
    </rPh>
    <rPh sb="16" eb="18">
      <t>ゾウカ</t>
    </rPh>
    <rPh sb="18" eb="20">
      <t>ケイコウ</t>
    </rPh>
    <rPh sb="25" eb="27">
      <t>イジ</t>
    </rPh>
    <rPh sb="27" eb="30">
      <t>カンリヒ</t>
    </rPh>
    <rPh sb="31" eb="34">
      <t>ヘイジュンカ</t>
    </rPh>
    <rPh sb="38" eb="40">
      <t>アンテイ</t>
    </rPh>
    <rPh sb="42" eb="44">
      <t>シュウシ</t>
    </rPh>
    <rPh sb="44" eb="46">
      <t>ヒリツ</t>
    </rPh>
    <rPh sb="49" eb="51">
      <t>ヒツヨウ</t>
    </rPh>
    <rPh sb="71" eb="76">
      <t>ルイセキケッソンキン</t>
    </rPh>
    <rPh sb="77" eb="80">
      <t>ケッソンキン</t>
    </rPh>
    <rPh sb="81" eb="83">
      <t>ハッセイ</t>
    </rPh>
    <rPh sb="100" eb="102">
      <t>リュウドウ</t>
    </rPh>
    <rPh sb="102" eb="104">
      <t>ヒリツ</t>
    </rPh>
    <rPh sb="105" eb="109">
      <t>ルイジダンタイ</t>
    </rPh>
    <rPh sb="110" eb="112">
      <t>ヒカク</t>
    </rPh>
    <rPh sb="115" eb="116">
      <t>タカ</t>
    </rPh>
    <rPh sb="117" eb="119">
      <t>スウチ</t>
    </rPh>
    <rPh sb="120" eb="121">
      <t>シメ</t>
    </rPh>
    <rPh sb="145" eb="147">
      <t>キギョウ</t>
    </rPh>
    <rPh sb="147" eb="148">
      <t>サイ</t>
    </rPh>
    <rPh sb="148" eb="149">
      <t>ザン</t>
    </rPh>
    <rPh sb="149" eb="150">
      <t>タカ</t>
    </rPh>
    <rPh sb="150" eb="151">
      <t>タイ</t>
    </rPh>
    <rPh sb="151" eb="153">
      <t>キュウスイ</t>
    </rPh>
    <rPh sb="153" eb="155">
      <t>シュウエキ</t>
    </rPh>
    <rPh sb="155" eb="157">
      <t>ヒリツ</t>
    </rPh>
    <rPh sb="158" eb="160">
      <t>キギョウ</t>
    </rPh>
    <rPh sb="160" eb="161">
      <t>サイ</t>
    </rPh>
    <rPh sb="161" eb="163">
      <t>ザンダカ</t>
    </rPh>
    <rPh sb="168" eb="170">
      <t>コンゴ</t>
    </rPh>
    <rPh sb="171" eb="174">
      <t>ケイカクテキ</t>
    </rPh>
    <rPh sb="175" eb="177">
      <t>コウシン</t>
    </rPh>
    <rPh sb="178" eb="179">
      <t>オコナ</t>
    </rPh>
    <rPh sb="206" eb="210">
      <t>リョウキンカイシュウ</t>
    </rPh>
    <rPh sb="210" eb="211">
      <t>リツ</t>
    </rPh>
    <rPh sb="212" eb="214">
      <t>アンテイ</t>
    </rPh>
    <rPh sb="221" eb="222">
      <t>コ</t>
    </rPh>
    <rPh sb="232" eb="236">
      <t>デンキリョウキン</t>
    </rPh>
    <rPh sb="236" eb="237">
      <t>トウ</t>
    </rPh>
    <rPh sb="237" eb="239">
      <t>ヒヨウ</t>
    </rPh>
    <rPh sb="239" eb="241">
      <t>サクゲン</t>
    </rPh>
    <rPh sb="242" eb="243">
      <t>ム</t>
    </rPh>
    <rPh sb="245" eb="247">
      <t>カイゼン</t>
    </rPh>
    <rPh sb="248" eb="250">
      <t>ヒツヨウ</t>
    </rPh>
    <rPh sb="274" eb="276">
      <t>キュウスイ</t>
    </rPh>
    <rPh sb="276" eb="278">
      <t>ゲンカ</t>
    </rPh>
    <rPh sb="279" eb="281">
      <t>ルイジ</t>
    </rPh>
    <rPh sb="281" eb="283">
      <t>ダンタイ</t>
    </rPh>
    <rPh sb="284" eb="286">
      <t>ヒカク</t>
    </rPh>
    <rPh sb="289" eb="290">
      <t>ヒク</t>
    </rPh>
    <rPh sb="291" eb="292">
      <t>アタイ</t>
    </rPh>
    <rPh sb="295" eb="297">
      <t>ゼンコク</t>
    </rPh>
    <rPh sb="297" eb="299">
      <t>ヘイキン</t>
    </rPh>
    <rPh sb="300" eb="301">
      <t>チカ</t>
    </rPh>
    <rPh sb="305" eb="307">
      <t>ヒヨウ</t>
    </rPh>
    <rPh sb="308" eb="310">
      <t>ヨクセイ</t>
    </rPh>
    <rPh sb="311" eb="313">
      <t>ヒツヨウ</t>
    </rPh>
    <rPh sb="323" eb="325">
      <t>シセツ</t>
    </rPh>
    <rPh sb="325" eb="327">
      <t>リヨウ</t>
    </rPh>
    <rPh sb="327" eb="328">
      <t>リツ</t>
    </rPh>
    <rPh sb="329" eb="330">
      <t>タカ</t>
    </rPh>
    <rPh sb="331" eb="333">
      <t>スウチ</t>
    </rPh>
    <rPh sb="334" eb="335">
      <t>シメ</t>
    </rPh>
    <rPh sb="341" eb="343">
      <t>シセツ</t>
    </rPh>
    <rPh sb="343" eb="345">
      <t>ノウリョク</t>
    </rPh>
    <rPh sb="346" eb="348">
      <t>イジ</t>
    </rPh>
    <rPh sb="352" eb="354">
      <t>チョウキ</t>
    </rPh>
    <rPh sb="354" eb="355">
      <t>テキ</t>
    </rPh>
    <rPh sb="355" eb="357">
      <t>コウシン</t>
    </rPh>
    <rPh sb="358" eb="360">
      <t>ヒツヨウ</t>
    </rPh>
    <rPh sb="371" eb="373">
      <t>ケイヤク</t>
    </rPh>
    <rPh sb="373" eb="374">
      <t>リツ</t>
    </rPh>
    <rPh sb="375" eb="377">
      <t>キュウスイ</t>
    </rPh>
    <rPh sb="377" eb="379">
      <t>ノウリョク</t>
    </rPh>
    <rPh sb="385" eb="387">
      <t>ケイヤク</t>
    </rPh>
    <rPh sb="387" eb="389">
      <t>スイリョウ</t>
    </rPh>
    <rPh sb="396" eb="398">
      <t>キュウスイ</t>
    </rPh>
    <rPh sb="398" eb="400">
      <t>ノウリョク</t>
    </rPh>
    <rPh sb="401" eb="402">
      <t>フ</t>
    </rPh>
    <rPh sb="407" eb="409">
      <t>ケイヤク</t>
    </rPh>
    <rPh sb="409" eb="411">
      <t>スイリョウ</t>
    </rPh>
    <rPh sb="412" eb="413">
      <t>フ</t>
    </rPh>
    <rPh sb="415" eb="417">
      <t>シセツ</t>
    </rPh>
    <rPh sb="417" eb="419">
      <t>キボ</t>
    </rPh>
    <rPh sb="420" eb="422">
      <t>ケントウ</t>
    </rPh>
    <rPh sb="423" eb="4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</si>
</sst>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52.11</c:v>
                </c:pt>
                <c:pt idx="1">
                  <c:v>53</c:v>
                </c:pt>
                <c:pt idx="2">
                  <c:v>53.68</c:v>
                </c:pt>
                <c:pt idx="3">
                  <c:v>56.23</c:v>
                </c:pt>
                <c:pt idx="4">
                  <c:v>58.78</c:v>
                </c:pt>
              </c:numCache>
            </c:numRef>
          </c:val>
          <c:extLst xmlns:c16r2="http://schemas.microsoft.com/office/drawing/2015/06/chart">
            <c:ext xmlns:c16="http://schemas.microsoft.com/office/drawing/2014/chart" uri="{C3380CC4-5D6E-409C-BE32-E72D297353CC}">
              <c16:uniqueId val="{00000000-102D-4E09-9AB0-5437123A98D7}"/>
            </c:ext>
          </c:extLst>
        </c:ser>
        <c:dLbls>
          <c:showLegendKey val="0"/>
          <c:showVal val="0"/>
          <c:showCatName val="0"/>
          <c:showSerName val="0"/>
          <c:showPercent val="0"/>
          <c:showBubbleSize val="0"/>
        </c:dLbls>
        <c:gapWidth val="150"/>
        <c:axId val="321373784"/>
        <c:axId val="32137260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102D-4E09-9AB0-5437123A98D7}"/>
            </c:ext>
          </c:extLst>
        </c:ser>
        <c:dLbls>
          <c:showLegendKey val="0"/>
          <c:showVal val="0"/>
          <c:showCatName val="0"/>
          <c:showSerName val="0"/>
          <c:showPercent val="0"/>
          <c:showBubbleSize val="0"/>
        </c:dLbls>
        <c:marker val="1"/>
        <c:smooth val="0"/>
        <c:axId val="321373784"/>
        <c:axId val="321372608"/>
      </c:lineChart>
      <c:dateAx>
        <c:axId val="321373784"/>
        <c:scaling>
          <c:orientation val="minMax"/>
        </c:scaling>
        <c:delete val="1"/>
        <c:axPos val="b"/>
        <c:numFmt formatCode="ge" sourceLinked="1"/>
        <c:majorTickMark val="none"/>
        <c:minorTickMark val="none"/>
        <c:tickLblPos val="none"/>
        <c:crossAx val="321372608"/>
        <c:crosses val="autoZero"/>
        <c:auto val="1"/>
        <c:lblOffset val="100"/>
        <c:baseTimeUnit val="years"/>
      </c:dateAx>
      <c:valAx>
        <c:axId val="321372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1373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4D-4984-BE15-79F9B3150B9C}"/>
            </c:ext>
          </c:extLst>
        </c:ser>
        <c:dLbls>
          <c:showLegendKey val="0"/>
          <c:showVal val="0"/>
          <c:showCatName val="0"/>
          <c:showSerName val="0"/>
          <c:showPercent val="0"/>
          <c:showBubbleSize val="0"/>
        </c:dLbls>
        <c:gapWidth val="150"/>
        <c:axId val="377872344"/>
        <c:axId val="37787548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064D-4984-BE15-79F9B3150B9C}"/>
            </c:ext>
          </c:extLst>
        </c:ser>
        <c:dLbls>
          <c:showLegendKey val="0"/>
          <c:showVal val="0"/>
          <c:showCatName val="0"/>
          <c:showSerName val="0"/>
          <c:showPercent val="0"/>
          <c:showBubbleSize val="0"/>
        </c:dLbls>
        <c:marker val="1"/>
        <c:smooth val="0"/>
        <c:axId val="377872344"/>
        <c:axId val="377875480"/>
      </c:lineChart>
      <c:dateAx>
        <c:axId val="377872344"/>
        <c:scaling>
          <c:orientation val="minMax"/>
        </c:scaling>
        <c:delete val="1"/>
        <c:axPos val="b"/>
        <c:numFmt formatCode="ge" sourceLinked="1"/>
        <c:majorTickMark val="none"/>
        <c:minorTickMark val="none"/>
        <c:tickLblPos val="none"/>
        <c:crossAx val="377875480"/>
        <c:crosses val="autoZero"/>
        <c:auto val="1"/>
        <c:lblOffset val="100"/>
        <c:baseTimeUnit val="years"/>
      </c:dateAx>
      <c:valAx>
        <c:axId val="377875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72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105.95</c:v>
                </c:pt>
                <c:pt idx="1">
                  <c:v>115.98</c:v>
                </c:pt>
                <c:pt idx="2">
                  <c:v>119.15</c:v>
                </c:pt>
                <c:pt idx="3">
                  <c:v>118.04</c:v>
                </c:pt>
                <c:pt idx="4">
                  <c:v>121.24</c:v>
                </c:pt>
              </c:numCache>
            </c:numRef>
          </c:val>
          <c:extLst xmlns:c16r2="http://schemas.microsoft.com/office/drawing/2015/06/chart">
            <c:ext xmlns:c16="http://schemas.microsoft.com/office/drawing/2014/chart" uri="{C3380CC4-5D6E-409C-BE32-E72D297353CC}">
              <c16:uniqueId val="{00000000-9F8E-4440-AD80-9B0B5045AF50}"/>
            </c:ext>
          </c:extLst>
        </c:ser>
        <c:dLbls>
          <c:showLegendKey val="0"/>
          <c:showVal val="0"/>
          <c:showCatName val="0"/>
          <c:showSerName val="0"/>
          <c:showPercent val="0"/>
          <c:showBubbleSize val="0"/>
        </c:dLbls>
        <c:gapWidth val="150"/>
        <c:axId val="377870384"/>
        <c:axId val="37787156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9F8E-4440-AD80-9B0B5045AF50}"/>
            </c:ext>
          </c:extLst>
        </c:ser>
        <c:dLbls>
          <c:showLegendKey val="0"/>
          <c:showVal val="0"/>
          <c:showCatName val="0"/>
          <c:showSerName val="0"/>
          <c:showPercent val="0"/>
          <c:showBubbleSize val="0"/>
        </c:dLbls>
        <c:marker val="1"/>
        <c:smooth val="0"/>
        <c:axId val="377870384"/>
        <c:axId val="377871560"/>
      </c:lineChart>
      <c:dateAx>
        <c:axId val="377870384"/>
        <c:scaling>
          <c:orientation val="minMax"/>
        </c:scaling>
        <c:delete val="1"/>
        <c:axPos val="b"/>
        <c:numFmt formatCode="ge" sourceLinked="1"/>
        <c:majorTickMark val="none"/>
        <c:minorTickMark val="none"/>
        <c:tickLblPos val="none"/>
        <c:crossAx val="377871560"/>
        <c:crosses val="autoZero"/>
        <c:auto val="1"/>
        <c:lblOffset val="100"/>
        <c:baseTimeUnit val="years"/>
      </c:dateAx>
      <c:valAx>
        <c:axId val="377871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703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58-4CA8-97FD-1D8C185CFE15}"/>
            </c:ext>
          </c:extLst>
        </c:ser>
        <c:dLbls>
          <c:showLegendKey val="0"/>
          <c:showVal val="0"/>
          <c:showCatName val="0"/>
          <c:showSerName val="0"/>
          <c:showPercent val="0"/>
          <c:showBubbleSize val="0"/>
        </c:dLbls>
        <c:gapWidth val="150"/>
        <c:axId val="321371040"/>
        <c:axId val="32137417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3158-4CA8-97FD-1D8C185CFE15}"/>
            </c:ext>
          </c:extLst>
        </c:ser>
        <c:dLbls>
          <c:showLegendKey val="0"/>
          <c:showVal val="0"/>
          <c:showCatName val="0"/>
          <c:showSerName val="0"/>
          <c:showPercent val="0"/>
          <c:showBubbleSize val="0"/>
        </c:dLbls>
        <c:marker val="1"/>
        <c:smooth val="0"/>
        <c:axId val="321371040"/>
        <c:axId val="321374176"/>
      </c:lineChart>
      <c:dateAx>
        <c:axId val="321371040"/>
        <c:scaling>
          <c:orientation val="minMax"/>
        </c:scaling>
        <c:delete val="1"/>
        <c:axPos val="b"/>
        <c:numFmt formatCode="ge" sourceLinked="1"/>
        <c:majorTickMark val="none"/>
        <c:minorTickMark val="none"/>
        <c:tickLblPos val="none"/>
        <c:crossAx val="321374176"/>
        <c:crosses val="autoZero"/>
        <c:auto val="1"/>
        <c:lblOffset val="100"/>
        <c:baseTimeUnit val="years"/>
      </c:dateAx>
      <c:valAx>
        <c:axId val="321374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13710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6D-4112-9EF1-F65DC5F581EB}"/>
            </c:ext>
          </c:extLst>
        </c:ser>
        <c:dLbls>
          <c:showLegendKey val="0"/>
          <c:showVal val="0"/>
          <c:showCatName val="0"/>
          <c:showSerName val="0"/>
          <c:showPercent val="0"/>
          <c:showBubbleSize val="0"/>
        </c:dLbls>
        <c:gapWidth val="150"/>
        <c:axId val="321370256"/>
        <c:axId val="32137064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076D-4112-9EF1-F65DC5F581EB}"/>
            </c:ext>
          </c:extLst>
        </c:ser>
        <c:dLbls>
          <c:showLegendKey val="0"/>
          <c:showVal val="0"/>
          <c:showCatName val="0"/>
          <c:showSerName val="0"/>
          <c:showPercent val="0"/>
          <c:showBubbleSize val="0"/>
        </c:dLbls>
        <c:marker val="1"/>
        <c:smooth val="0"/>
        <c:axId val="321370256"/>
        <c:axId val="321370648"/>
      </c:lineChart>
      <c:dateAx>
        <c:axId val="321370256"/>
        <c:scaling>
          <c:orientation val="minMax"/>
        </c:scaling>
        <c:delete val="1"/>
        <c:axPos val="b"/>
        <c:numFmt formatCode="ge" sourceLinked="1"/>
        <c:majorTickMark val="none"/>
        <c:minorTickMark val="none"/>
        <c:tickLblPos val="none"/>
        <c:crossAx val="321370648"/>
        <c:crosses val="autoZero"/>
        <c:auto val="1"/>
        <c:lblOffset val="100"/>
        <c:baseTimeUnit val="years"/>
      </c:dateAx>
      <c:valAx>
        <c:axId val="321370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13702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8229.4699999999993</c:v>
                </c:pt>
                <c:pt idx="1">
                  <c:v>8781.0499999999993</c:v>
                </c:pt>
                <c:pt idx="2">
                  <c:v>8703.23</c:v>
                </c:pt>
                <c:pt idx="3">
                  <c:v>8944.02</c:v>
                </c:pt>
                <c:pt idx="4">
                  <c:v>9197.7999999999993</c:v>
                </c:pt>
              </c:numCache>
            </c:numRef>
          </c:val>
          <c:extLst xmlns:c16r2="http://schemas.microsoft.com/office/drawing/2015/06/chart">
            <c:ext xmlns:c16="http://schemas.microsoft.com/office/drawing/2014/chart" uri="{C3380CC4-5D6E-409C-BE32-E72D297353CC}">
              <c16:uniqueId val="{00000000-F489-447A-B208-A4EAFF729066}"/>
            </c:ext>
          </c:extLst>
        </c:ser>
        <c:dLbls>
          <c:showLegendKey val="0"/>
          <c:showVal val="0"/>
          <c:showCatName val="0"/>
          <c:showSerName val="0"/>
          <c:showPercent val="0"/>
          <c:showBubbleSize val="0"/>
        </c:dLbls>
        <c:gapWidth val="150"/>
        <c:axId val="321375744"/>
        <c:axId val="32137613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F489-447A-B208-A4EAFF729066}"/>
            </c:ext>
          </c:extLst>
        </c:ser>
        <c:dLbls>
          <c:showLegendKey val="0"/>
          <c:showVal val="0"/>
          <c:showCatName val="0"/>
          <c:showSerName val="0"/>
          <c:showPercent val="0"/>
          <c:showBubbleSize val="0"/>
        </c:dLbls>
        <c:marker val="1"/>
        <c:smooth val="0"/>
        <c:axId val="321375744"/>
        <c:axId val="321376136"/>
      </c:lineChart>
      <c:dateAx>
        <c:axId val="321375744"/>
        <c:scaling>
          <c:orientation val="minMax"/>
        </c:scaling>
        <c:delete val="1"/>
        <c:axPos val="b"/>
        <c:numFmt formatCode="ge" sourceLinked="1"/>
        <c:majorTickMark val="none"/>
        <c:minorTickMark val="none"/>
        <c:tickLblPos val="none"/>
        <c:crossAx val="321376136"/>
        <c:crosses val="autoZero"/>
        <c:auto val="1"/>
        <c:lblOffset val="100"/>
        <c:baseTimeUnit val="years"/>
      </c:dateAx>
      <c:valAx>
        <c:axId val="321376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1375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30-4156-8DD6-FB458C434510}"/>
            </c:ext>
          </c:extLst>
        </c:ser>
        <c:dLbls>
          <c:showLegendKey val="0"/>
          <c:showVal val="0"/>
          <c:showCatName val="0"/>
          <c:showSerName val="0"/>
          <c:showPercent val="0"/>
          <c:showBubbleSize val="0"/>
        </c:dLbls>
        <c:gapWidth val="150"/>
        <c:axId val="377871952"/>
        <c:axId val="37787077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B930-4156-8DD6-FB458C434510}"/>
            </c:ext>
          </c:extLst>
        </c:ser>
        <c:dLbls>
          <c:showLegendKey val="0"/>
          <c:showVal val="0"/>
          <c:showCatName val="0"/>
          <c:showSerName val="0"/>
          <c:showPercent val="0"/>
          <c:showBubbleSize val="0"/>
        </c:dLbls>
        <c:marker val="1"/>
        <c:smooth val="0"/>
        <c:axId val="377871952"/>
        <c:axId val="377870776"/>
      </c:lineChart>
      <c:dateAx>
        <c:axId val="377871952"/>
        <c:scaling>
          <c:orientation val="minMax"/>
        </c:scaling>
        <c:delete val="1"/>
        <c:axPos val="b"/>
        <c:numFmt formatCode="ge" sourceLinked="1"/>
        <c:majorTickMark val="none"/>
        <c:minorTickMark val="none"/>
        <c:tickLblPos val="none"/>
        <c:crossAx val="377870776"/>
        <c:crosses val="autoZero"/>
        <c:auto val="1"/>
        <c:lblOffset val="100"/>
        <c:baseTimeUnit val="years"/>
      </c:dateAx>
      <c:valAx>
        <c:axId val="377870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719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103.37</c:v>
                </c:pt>
                <c:pt idx="1">
                  <c:v>114.92</c:v>
                </c:pt>
                <c:pt idx="2">
                  <c:v>118.81</c:v>
                </c:pt>
                <c:pt idx="3">
                  <c:v>116.2</c:v>
                </c:pt>
                <c:pt idx="4">
                  <c:v>116.43</c:v>
                </c:pt>
              </c:numCache>
            </c:numRef>
          </c:val>
          <c:extLst xmlns:c16r2="http://schemas.microsoft.com/office/drawing/2015/06/chart">
            <c:ext xmlns:c16="http://schemas.microsoft.com/office/drawing/2014/chart" uri="{C3380CC4-5D6E-409C-BE32-E72D297353CC}">
              <c16:uniqueId val="{00000000-BFEA-46FF-A704-E81EB1F4CC40}"/>
            </c:ext>
          </c:extLst>
        </c:ser>
        <c:dLbls>
          <c:showLegendKey val="0"/>
          <c:showVal val="0"/>
          <c:showCatName val="0"/>
          <c:showSerName val="0"/>
          <c:showPercent val="0"/>
          <c:showBubbleSize val="0"/>
        </c:dLbls>
        <c:gapWidth val="150"/>
        <c:axId val="377869992"/>
        <c:axId val="37787352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BFEA-46FF-A704-E81EB1F4CC40}"/>
            </c:ext>
          </c:extLst>
        </c:ser>
        <c:dLbls>
          <c:showLegendKey val="0"/>
          <c:showVal val="0"/>
          <c:showCatName val="0"/>
          <c:showSerName val="0"/>
          <c:showPercent val="0"/>
          <c:showBubbleSize val="0"/>
        </c:dLbls>
        <c:marker val="1"/>
        <c:smooth val="0"/>
        <c:axId val="377869992"/>
        <c:axId val="377873520"/>
      </c:lineChart>
      <c:dateAx>
        <c:axId val="377869992"/>
        <c:scaling>
          <c:orientation val="minMax"/>
        </c:scaling>
        <c:delete val="1"/>
        <c:axPos val="b"/>
        <c:numFmt formatCode="ge" sourceLinked="1"/>
        <c:majorTickMark val="none"/>
        <c:minorTickMark val="none"/>
        <c:tickLblPos val="none"/>
        <c:crossAx val="377873520"/>
        <c:crosses val="autoZero"/>
        <c:auto val="1"/>
        <c:lblOffset val="100"/>
        <c:baseTimeUnit val="years"/>
      </c:dateAx>
      <c:valAx>
        <c:axId val="377873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69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27.09</c:v>
                </c:pt>
                <c:pt idx="1">
                  <c:v>24.36</c:v>
                </c:pt>
                <c:pt idx="2">
                  <c:v>23.5</c:v>
                </c:pt>
                <c:pt idx="3">
                  <c:v>24.09</c:v>
                </c:pt>
                <c:pt idx="4">
                  <c:v>27.94</c:v>
                </c:pt>
              </c:numCache>
            </c:numRef>
          </c:val>
          <c:extLst xmlns:c16r2="http://schemas.microsoft.com/office/drawing/2015/06/chart">
            <c:ext xmlns:c16="http://schemas.microsoft.com/office/drawing/2014/chart" uri="{C3380CC4-5D6E-409C-BE32-E72D297353CC}">
              <c16:uniqueId val="{00000000-0D49-4AF7-8AF2-D9891C65F5A3}"/>
            </c:ext>
          </c:extLst>
        </c:ser>
        <c:dLbls>
          <c:showLegendKey val="0"/>
          <c:showVal val="0"/>
          <c:showCatName val="0"/>
          <c:showSerName val="0"/>
          <c:showPercent val="0"/>
          <c:showBubbleSize val="0"/>
        </c:dLbls>
        <c:gapWidth val="150"/>
        <c:axId val="377872736"/>
        <c:axId val="3778684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0D49-4AF7-8AF2-D9891C65F5A3}"/>
            </c:ext>
          </c:extLst>
        </c:ser>
        <c:dLbls>
          <c:showLegendKey val="0"/>
          <c:showVal val="0"/>
          <c:showCatName val="0"/>
          <c:showSerName val="0"/>
          <c:showPercent val="0"/>
          <c:showBubbleSize val="0"/>
        </c:dLbls>
        <c:marker val="1"/>
        <c:smooth val="0"/>
        <c:axId val="377872736"/>
        <c:axId val="377868424"/>
      </c:lineChart>
      <c:dateAx>
        <c:axId val="377872736"/>
        <c:scaling>
          <c:orientation val="minMax"/>
        </c:scaling>
        <c:delete val="1"/>
        <c:axPos val="b"/>
        <c:numFmt formatCode="ge" sourceLinked="1"/>
        <c:majorTickMark val="none"/>
        <c:minorTickMark val="none"/>
        <c:tickLblPos val="none"/>
        <c:crossAx val="377868424"/>
        <c:crosses val="autoZero"/>
        <c:auto val="1"/>
        <c:lblOffset val="100"/>
        <c:baseTimeUnit val="years"/>
      </c:dateAx>
      <c:valAx>
        <c:axId val="377868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72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88.89</c:v>
                </c:pt>
                <c:pt idx="1">
                  <c:v>88.53</c:v>
                </c:pt>
                <c:pt idx="2">
                  <c:v>92.53</c:v>
                </c:pt>
                <c:pt idx="3">
                  <c:v>91.42</c:v>
                </c:pt>
                <c:pt idx="4">
                  <c:v>86.11</c:v>
                </c:pt>
              </c:numCache>
            </c:numRef>
          </c:val>
          <c:extLst xmlns:c16r2="http://schemas.microsoft.com/office/drawing/2015/06/chart">
            <c:ext xmlns:c16="http://schemas.microsoft.com/office/drawing/2014/chart" uri="{C3380CC4-5D6E-409C-BE32-E72D297353CC}">
              <c16:uniqueId val="{00000000-0CC2-4F87-AC37-1B8484BE623E}"/>
            </c:ext>
          </c:extLst>
        </c:ser>
        <c:dLbls>
          <c:showLegendKey val="0"/>
          <c:showVal val="0"/>
          <c:showCatName val="0"/>
          <c:showSerName val="0"/>
          <c:showPercent val="0"/>
          <c:showBubbleSize val="0"/>
        </c:dLbls>
        <c:gapWidth val="150"/>
        <c:axId val="377868816"/>
        <c:axId val="37787312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0CC2-4F87-AC37-1B8484BE623E}"/>
            </c:ext>
          </c:extLst>
        </c:ser>
        <c:dLbls>
          <c:showLegendKey val="0"/>
          <c:showVal val="0"/>
          <c:showCatName val="0"/>
          <c:showSerName val="0"/>
          <c:showPercent val="0"/>
          <c:showBubbleSize val="0"/>
        </c:dLbls>
        <c:marker val="1"/>
        <c:smooth val="0"/>
        <c:axId val="377868816"/>
        <c:axId val="377873128"/>
      </c:lineChart>
      <c:dateAx>
        <c:axId val="377868816"/>
        <c:scaling>
          <c:orientation val="minMax"/>
        </c:scaling>
        <c:delete val="1"/>
        <c:axPos val="b"/>
        <c:numFmt formatCode="ge" sourceLinked="1"/>
        <c:majorTickMark val="none"/>
        <c:minorTickMark val="none"/>
        <c:tickLblPos val="none"/>
        <c:crossAx val="377873128"/>
        <c:crosses val="autoZero"/>
        <c:auto val="1"/>
        <c:lblOffset val="100"/>
        <c:baseTimeUnit val="years"/>
      </c:dateAx>
      <c:valAx>
        <c:axId val="377873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688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94.74</c:v>
                </c:pt>
                <c:pt idx="1">
                  <c:v>94.74</c:v>
                </c:pt>
                <c:pt idx="2">
                  <c:v>94.74</c:v>
                </c:pt>
                <c:pt idx="3">
                  <c:v>100</c:v>
                </c:pt>
                <c:pt idx="4">
                  <c:v>100</c:v>
                </c:pt>
              </c:numCache>
            </c:numRef>
          </c:val>
          <c:extLst xmlns:c16r2="http://schemas.microsoft.com/office/drawing/2015/06/chart">
            <c:ext xmlns:c16="http://schemas.microsoft.com/office/drawing/2014/chart" uri="{C3380CC4-5D6E-409C-BE32-E72D297353CC}">
              <c16:uniqueId val="{00000000-55E0-4F17-9849-3F9F52B0B476}"/>
            </c:ext>
          </c:extLst>
        </c:ser>
        <c:dLbls>
          <c:showLegendKey val="0"/>
          <c:showVal val="0"/>
          <c:showCatName val="0"/>
          <c:showSerName val="0"/>
          <c:showPercent val="0"/>
          <c:showBubbleSize val="0"/>
        </c:dLbls>
        <c:gapWidth val="150"/>
        <c:axId val="377874304"/>
        <c:axId val="37786960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55E0-4F17-9849-3F9F52B0B476}"/>
            </c:ext>
          </c:extLst>
        </c:ser>
        <c:dLbls>
          <c:showLegendKey val="0"/>
          <c:showVal val="0"/>
          <c:showCatName val="0"/>
          <c:showSerName val="0"/>
          <c:showPercent val="0"/>
          <c:showBubbleSize val="0"/>
        </c:dLbls>
        <c:marker val="1"/>
        <c:smooth val="0"/>
        <c:axId val="377874304"/>
        <c:axId val="377869600"/>
      </c:lineChart>
      <c:dateAx>
        <c:axId val="377874304"/>
        <c:scaling>
          <c:orientation val="minMax"/>
        </c:scaling>
        <c:delete val="1"/>
        <c:axPos val="b"/>
        <c:numFmt formatCode="ge" sourceLinked="1"/>
        <c:majorTickMark val="none"/>
        <c:minorTickMark val="none"/>
        <c:tickLblPos val="none"/>
        <c:crossAx val="377869600"/>
        <c:crosses val="autoZero"/>
        <c:auto val="1"/>
        <c:lblOffset val="100"/>
        <c:baseTimeUnit val="years"/>
      </c:dateAx>
      <c:valAx>
        <c:axId val="377869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743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90" zoomScaleNormal="90" workbookViewId="0">
      <selection activeCell="N12" sqref="N12"/>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鳥取県　米子市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1900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1636</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97.5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1900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108</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105.95</v>
      </c>
      <c r="Y32" s="128"/>
      <c r="Z32" s="128"/>
      <c r="AA32" s="128"/>
      <c r="AB32" s="128"/>
      <c r="AC32" s="128"/>
      <c r="AD32" s="128"/>
      <c r="AE32" s="128"/>
      <c r="AF32" s="128"/>
      <c r="AG32" s="128"/>
      <c r="AH32" s="128"/>
      <c r="AI32" s="128"/>
      <c r="AJ32" s="128"/>
      <c r="AK32" s="128"/>
      <c r="AL32" s="128"/>
      <c r="AM32" s="128"/>
      <c r="AN32" s="128"/>
      <c r="AO32" s="128"/>
      <c r="AP32" s="128"/>
      <c r="AQ32" s="129"/>
      <c r="AR32" s="127">
        <f>データ!U6</f>
        <v>115.98</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119.15</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118.04</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121.24</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8229.4699999999993</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8781.0499999999993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8703.23</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8944.02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9197.7999999999993</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107</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103.37</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114.92</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118.81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116.2</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116.43</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27.09</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24.36</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23.5</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24.09</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27.94</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88.89</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88.53</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92.53</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91.42</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86.11</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94.74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94.74</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94.74</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100</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100</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106</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52.11</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53</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53.68</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56.23</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58.78</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0</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0</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52.45</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53.92</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53.32</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53.4</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53.49</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4.53</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3.4</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3.56</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3.46</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3.28</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0.71</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0.19</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0.06</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0.13</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0.02</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Hh0tVo20m5zUrWZNb4kw2OBwqra4djXYhRAGT8pgjP/n4/Rd1nnM04sZLcQeRL+p2bbO8+S9Fw8eGXA+aQuXug==" saltValue="4cQzK6u3AgUEWwxedljuo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105.95</v>
      </c>
      <c r="U6" s="52">
        <f>U7</f>
        <v>115.98</v>
      </c>
      <c r="V6" s="52">
        <f>V7</f>
        <v>119.15</v>
      </c>
      <c r="W6" s="52">
        <f>W7</f>
        <v>118.04</v>
      </c>
      <c r="X6" s="52">
        <f t="shared" si="3"/>
        <v>121.24</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8229.4699999999993</v>
      </c>
      <c r="AQ6" s="52">
        <f>AQ7</f>
        <v>8781.0499999999993</v>
      </c>
      <c r="AR6" s="52">
        <f>AR7</f>
        <v>8703.23</v>
      </c>
      <c r="AS6" s="52">
        <f>AS7</f>
        <v>8944.02</v>
      </c>
      <c r="AT6" s="52">
        <f t="shared" si="3"/>
        <v>9197.7999999999993</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103.37</v>
      </c>
      <c r="BM6" s="52">
        <f>BM7</f>
        <v>114.92</v>
      </c>
      <c r="BN6" s="52">
        <f>BN7</f>
        <v>118.81</v>
      </c>
      <c r="BO6" s="52">
        <f>BO7</f>
        <v>116.2</v>
      </c>
      <c r="BP6" s="52">
        <f t="shared" si="3"/>
        <v>116.43</v>
      </c>
      <c r="BQ6" s="52">
        <f t="shared" si="3"/>
        <v>91.03</v>
      </c>
      <c r="BR6" s="52">
        <f t="shared" si="3"/>
        <v>100.16</v>
      </c>
      <c r="BS6" s="52">
        <f t="shared" si="3"/>
        <v>100.54</v>
      </c>
      <c r="BT6" s="52">
        <f t="shared" si="3"/>
        <v>95.99</v>
      </c>
      <c r="BU6" s="52">
        <f t="shared" si="3"/>
        <v>94.91</v>
      </c>
      <c r="BV6" s="50" t="str">
        <f>IF(BV7="-","【-】","【"&amp;SUBSTITUTE(TEXT(BV7,"#,##0.00"),"-","△")&amp;"】")</f>
        <v>【114.16】</v>
      </c>
      <c r="BW6" s="52">
        <f t="shared" si="3"/>
        <v>27.09</v>
      </c>
      <c r="BX6" s="52">
        <f>BX7</f>
        <v>24.36</v>
      </c>
      <c r="BY6" s="52">
        <f>BY7</f>
        <v>23.5</v>
      </c>
      <c r="BZ6" s="52">
        <f>BZ7</f>
        <v>24.09</v>
      </c>
      <c r="CA6" s="52">
        <f t="shared" si="3"/>
        <v>27.94</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88.89</v>
      </c>
      <c r="CI6" s="52">
        <f>CI7</f>
        <v>88.53</v>
      </c>
      <c r="CJ6" s="52">
        <f>CJ7</f>
        <v>92.53</v>
      </c>
      <c r="CK6" s="52">
        <f>CK7</f>
        <v>91.42</v>
      </c>
      <c r="CL6" s="52">
        <f t="shared" si="5"/>
        <v>86.11</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94.74</v>
      </c>
      <c r="CT6" s="52">
        <f>CT7</f>
        <v>94.74</v>
      </c>
      <c r="CU6" s="52">
        <f>CU7</f>
        <v>94.74</v>
      </c>
      <c r="CV6" s="52">
        <f>CV7</f>
        <v>100</v>
      </c>
      <c r="CW6" s="52">
        <f t="shared" si="6"/>
        <v>100</v>
      </c>
      <c r="CX6" s="52">
        <f t="shared" si="6"/>
        <v>52.6</v>
      </c>
      <c r="CY6" s="52">
        <f t="shared" si="6"/>
        <v>52.54</v>
      </c>
      <c r="CZ6" s="52">
        <f t="shared" si="6"/>
        <v>50.81</v>
      </c>
      <c r="DA6" s="52">
        <f t="shared" si="6"/>
        <v>50.28</v>
      </c>
      <c r="DB6" s="52">
        <f t="shared" si="6"/>
        <v>51.42</v>
      </c>
      <c r="DC6" s="50" t="str">
        <f>IF(DC7="-","【-】","【"&amp;SUBSTITUTE(TEXT(DC7,"#,##0.00"),"-","△")&amp;"】")</f>
        <v>【77.10】</v>
      </c>
      <c r="DD6" s="52">
        <f t="shared" ref="DD6:DM6" si="7">DD7</f>
        <v>52.11</v>
      </c>
      <c r="DE6" s="52">
        <f>DE7</f>
        <v>53</v>
      </c>
      <c r="DF6" s="52">
        <f>DF7</f>
        <v>53.68</v>
      </c>
      <c r="DG6" s="52">
        <f>DG7</f>
        <v>56.23</v>
      </c>
      <c r="DH6" s="52">
        <f t="shared" si="7"/>
        <v>58.78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89</v>
      </c>
      <c r="C7" s="54" t="s">
        <v>90</v>
      </c>
      <c r="D7" s="54" t="s">
        <v>91</v>
      </c>
      <c r="E7" s="54" t="s">
        <v>92</v>
      </c>
      <c r="F7" s="54" t="s">
        <v>93</v>
      </c>
      <c r="G7" s="54" t="s">
        <v>94</v>
      </c>
      <c r="H7" s="54" t="s">
        <v>95</v>
      </c>
      <c r="I7" s="54" t="s">
        <v>96</v>
      </c>
      <c r="J7" s="54" t="s">
        <v>97</v>
      </c>
      <c r="K7" s="55">
        <v>1900</v>
      </c>
      <c r="L7" s="54" t="s">
        <v>98</v>
      </c>
      <c r="M7" s="55">
        <v>1</v>
      </c>
      <c r="N7" s="55">
        <v>1636</v>
      </c>
      <c r="O7" s="56" t="s">
        <v>99</v>
      </c>
      <c r="P7" s="56">
        <v>97.5</v>
      </c>
      <c r="Q7" s="55">
        <v>1</v>
      </c>
      <c r="R7" s="55">
        <v>1900</v>
      </c>
      <c r="S7" s="54" t="s">
        <v>100</v>
      </c>
      <c r="T7" s="57">
        <v>105.95</v>
      </c>
      <c r="U7" s="57">
        <v>115.98</v>
      </c>
      <c r="V7" s="57">
        <v>119.15</v>
      </c>
      <c r="W7" s="57">
        <v>118.04</v>
      </c>
      <c r="X7" s="57">
        <v>121.24</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8229.4699999999993</v>
      </c>
      <c r="AQ7" s="57">
        <v>8781.0499999999993</v>
      </c>
      <c r="AR7" s="57">
        <v>8703.23</v>
      </c>
      <c r="AS7" s="57">
        <v>8944.02</v>
      </c>
      <c r="AT7" s="57">
        <v>9197.7999999999993</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103.37</v>
      </c>
      <c r="BM7" s="57">
        <v>114.92</v>
      </c>
      <c r="BN7" s="57">
        <v>118.81</v>
      </c>
      <c r="BO7" s="57">
        <v>116.2</v>
      </c>
      <c r="BP7" s="57">
        <v>116.43</v>
      </c>
      <c r="BQ7" s="57">
        <v>91.03</v>
      </c>
      <c r="BR7" s="57">
        <v>100.16</v>
      </c>
      <c r="BS7" s="57">
        <v>100.54</v>
      </c>
      <c r="BT7" s="57">
        <v>95.99</v>
      </c>
      <c r="BU7" s="57">
        <v>94.91</v>
      </c>
      <c r="BV7" s="57">
        <v>114.16</v>
      </c>
      <c r="BW7" s="57">
        <v>27.09</v>
      </c>
      <c r="BX7" s="57">
        <v>24.36</v>
      </c>
      <c r="BY7" s="57">
        <v>23.5</v>
      </c>
      <c r="BZ7" s="57">
        <v>24.09</v>
      </c>
      <c r="CA7" s="57">
        <v>27.94</v>
      </c>
      <c r="CB7" s="57">
        <v>45.86</v>
      </c>
      <c r="CC7" s="57">
        <v>42.5</v>
      </c>
      <c r="CD7" s="57">
        <v>42.19</v>
      </c>
      <c r="CE7" s="57">
        <v>44.55</v>
      </c>
      <c r="CF7" s="57">
        <v>47.36</v>
      </c>
      <c r="CG7" s="57">
        <v>18.71</v>
      </c>
      <c r="CH7" s="57">
        <v>88.89</v>
      </c>
      <c r="CI7" s="57">
        <v>88.53</v>
      </c>
      <c r="CJ7" s="57">
        <v>92.53</v>
      </c>
      <c r="CK7" s="57">
        <v>91.42</v>
      </c>
      <c r="CL7" s="57">
        <v>86.11</v>
      </c>
      <c r="CM7" s="57">
        <v>35.78</v>
      </c>
      <c r="CN7" s="57">
        <v>35.909999999999997</v>
      </c>
      <c r="CO7" s="57">
        <v>35.54</v>
      </c>
      <c r="CP7" s="57">
        <v>35.24</v>
      </c>
      <c r="CQ7" s="57">
        <v>35.22</v>
      </c>
      <c r="CR7" s="57">
        <v>55.52</v>
      </c>
      <c r="CS7" s="57">
        <v>94.74</v>
      </c>
      <c r="CT7" s="57">
        <v>94.74</v>
      </c>
      <c r="CU7" s="57">
        <v>94.74</v>
      </c>
      <c r="CV7" s="57">
        <v>100</v>
      </c>
      <c r="CW7" s="57">
        <v>100</v>
      </c>
      <c r="CX7" s="57">
        <v>52.6</v>
      </c>
      <c r="CY7" s="57">
        <v>52.54</v>
      </c>
      <c r="CZ7" s="57">
        <v>50.81</v>
      </c>
      <c r="DA7" s="57">
        <v>50.28</v>
      </c>
      <c r="DB7" s="57">
        <v>51.42</v>
      </c>
      <c r="DC7" s="57">
        <v>77.099999999999994</v>
      </c>
      <c r="DD7" s="57">
        <v>52.11</v>
      </c>
      <c r="DE7" s="57">
        <v>53</v>
      </c>
      <c r="DF7" s="57">
        <v>53.68</v>
      </c>
      <c r="DG7" s="57">
        <v>56.23</v>
      </c>
      <c r="DH7" s="57">
        <v>58.78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105.95</v>
      </c>
      <c r="V11" s="64">
        <f>IF(U6="-",NA(),U6)</f>
        <v>115.98</v>
      </c>
      <c r="W11" s="64">
        <f>IF(V6="-",NA(),V6)</f>
        <v>119.15</v>
      </c>
      <c r="X11" s="64">
        <f>IF(W6="-",NA(),W6)</f>
        <v>118.04</v>
      </c>
      <c r="Y11" s="64">
        <f>IF(X6="-",NA(),X6)</f>
        <v>121.24</v>
      </c>
      <c r="AE11" s="63" t="s">
        <v>23</v>
      </c>
      <c r="AF11" s="64">
        <f>IF(AE6="-",NA(),AE6)</f>
        <v>0</v>
      </c>
      <c r="AG11" s="64">
        <f>IF(AF6="-",NA(),AF6)</f>
        <v>0</v>
      </c>
      <c r="AH11" s="64">
        <f>IF(AG6="-",NA(),AG6)</f>
        <v>0</v>
      </c>
      <c r="AI11" s="64">
        <f>IF(AH6="-",NA(),AH6)</f>
        <v>0</v>
      </c>
      <c r="AJ11" s="64">
        <f>IF(AI6="-",NA(),AI6)</f>
        <v>0</v>
      </c>
      <c r="AP11" s="63" t="s">
        <v>23</v>
      </c>
      <c r="AQ11" s="64">
        <f>IF(AP6="-",NA(),AP6)</f>
        <v>8229.4699999999993</v>
      </c>
      <c r="AR11" s="64">
        <f>IF(AQ6="-",NA(),AQ6)</f>
        <v>8781.0499999999993</v>
      </c>
      <c r="AS11" s="64">
        <f>IF(AR6="-",NA(),AR6)</f>
        <v>8703.23</v>
      </c>
      <c r="AT11" s="64">
        <f>IF(AS6="-",NA(),AS6)</f>
        <v>8944.02</v>
      </c>
      <c r="AU11" s="64">
        <f>IF(AT6="-",NA(),AT6)</f>
        <v>9197.7999999999993</v>
      </c>
      <c r="BA11" s="63" t="s">
        <v>23</v>
      </c>
      <c r="BB11" s="64">
        <f>IF(BA6="-",NA(),BA6)</f>
        <v>0</v>
      </c>
      <c r="BC11" s="64">
        <f>IF(BB6="-",NA(),BB6)</f>
        <v>0</v>
      </c>
      <c r="BD11" s="64">
        <f>IF(BC6="-",NA(),BC6)</f>
        <v>0</v>
      </c>
      <c r="BE11" s="64">
        <f>IF(BD6="-",NA(),BD6)</f>
        <v>0</v>
      </c>
      <c r="BF11" s="64">
        <f>IF(BE6="-",NA(),BE6)</f>
        <v>0</v>
      </c>
      <c r="BL11" s="63" t="s">
        <v>23</v>
      </c>
      <c r="BM11" s="64">
        <f>IF(BL6="-",NA(),BL6)</f>
        <v>103.37</v>
      </c>
      <c r="BN11" s="64">
        <f>IF(BM6="-",NA(),BM6)</f>
        <v>114.92</v>
      </c>
      <c r="BO11" s="64">
        <f>IF(BN6="-",NA(),BN6)</f>
        <v>118.81</v>
      </c>
      <c r="BP11" s="64">
        <f>IF(BO6="-",NA(),BO6)</f>
        <v>116.2</v>
      </c>
      <c r="BQ11" s="64">
        <f>IF(BP6="-",NA(),BP6)</f>
        <v>116.43</v>
      </c>
      <c r="BW11" s="63" t="s">
        <v>23</v>
      </c>
      <c r="BX11" s="64">
        <f>IF(BW6="-",NA(),BW6)</f>
        <v>27.09</v>
      </c>
      <c r="BY11" s="64">
        <f>IF(BX6="-",NA(),BX6)</f>
        <v>24.36</v>
      </c>
      <c r="BZ11" s="64">
        <f>IF(BY6="-",NA(),BY6)</f>
        <v>23.5</v>
      </c>
      <c r="CA11" s="64">
        <f>IF(BZ6="-",NA(),BZ6)</f>
        <v>24.09</v>
      </c>
      <c r="CB11" s="64">
        <f>IF(CA6="-",NA(),CA6)</f>
        <v>27.94</v>
      </c>
      <c r="CH11" s="63" t="s">
        <v>23</v>
      </c>
      <c r="CI11" s="64">
        <f>IF(CH6="-",NA(),CH6)</f>
        <v>88.89</v>
      </c>
      <c r="CJ11" s="64">
        <f>IF(CI6="-",NA(),CI6)</f>
        <v>88.53</v>
      </c>
      <c r="CK11" s="64">
        <f>IF(CJ6="-",NA(),CJ6)</f>
        <v>92.53</v>
      </c>
      <c r="CL11" s="64">
        <f>IF(CK6="-",NA(),CK6)</f>
        <v>91.42</v>
      </c>
      <c r="CM11" s="64">
        <f>IF(CL6="-",NA(),CL6)</f>
        <v>86.11</v>
      </c>
      <c r="CS11" s="63" t="s">
        <v>23</v>
      </c>
      <c r="CT11" s="64">
        <f>IF(CS6="-",NA(),CS6)</f>
        <v>94.74</v>
      </c>
      <c r="CU11" s="64">
        <f>IF(CT6="-",NA(),CT6)</f>
        <v>94.74</v>
      </c>
      <c r="CV11" s="64">
        <f>IF(CU6="-",NA(),CU6)</f>
        <v>94.74</v>
      </c>
      <c r="CW11" s="64">
        <f>IF(CV6="-",NA(),CV6)</f>
        <v>100</v>
      </c>
      <c r="CX11" s="64">
        <f>IF(CW6="-",NA(),CW6)</f>
        <v>100</v>
      </c>
      <c r="DD11" s="63" t="s">
        <v>23</v>
      </c>
      <c r="DE11" s="64">
        <f>IF(DD6="-",NA(),DD6)</f>
        <v>52.11</v>
      </c>
      <c r="DF11" s="64">
        <f>IF(DE6="-",NA(),DE6)</f>
        <v>53</v>
      </c>
      <c r="DG11" s="64">
        <f>IF(DF6="-",NA(),DF6)</f>
        <v>53.68</v>
      </c>
      <c r="DH11" s="64">
        <f>IF(DG6="-",NA(),DG6)</f>
        <v>56.23</v>
      </c>
      <c r="DI11" s="64">
        <f>IF(DH6="-",NA(),DH6)</f>
        <v>58.78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2020-02-10T06:04:16Z</cp:lastPrinted>
  <dcterms:created xsi:type="dcterms:W3CDTF">2019-12-05T07:46:44Z</dcterms:created>
  <dcterms:modified xsi:type="dcterms:W3CDTF">2020-02-12T04:23:51Z</dcterms:modified>
</cp:coreProperties>
</file>