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itpro1\Homes$\tokunagamitsuyoshi\Desktop\人口移動月報ファイル\"/>
    </mc:Choice>
  </mc:AlternateContent>
  <bookViews>
    <workbookView xWindow="0" yWindow="0" windowWidth="20490" windowHeight="678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62913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<sst xmlns="http://schemas.openxmlformats.org/spreadsheetml/2006/main" count="194" uniqueCount="63">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</sst>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4" x14ac:dyDescent="0.15">
      <c r="A2" t="s">
        <v>62</v>
      </c>
      <c r="C2" s="16"/>
      <c r="D2" s="16"/>
      <c r="E2" s="16"/>
      <c r="F2" s="16"/>
    </row>
    <row r="3" spans="1:24" x14ac:dyDescent="0.15">
      <c r="C3" s="16"/>
      <c r="D3" s="16"/>
      <c r="E3" s="16"/>
      <c r="F3" s="16"/>
    </row>
    <row r="4" spans="1:24" x14ac:dyDescent="0.15">
      <c r="A4" t="s">
        <v>44</v>
      </c>
      <c r="C4" s="16"/>
      <c r="D4" s="16"/>
      <c r="E4" s="16"/>
      <c r="F4" s="16"/>
    </row>
    <row r="5" spans="1:24" ht="13.5" customHeight="1" x14ac:dyDescent="0.15">
      <c r="A5" s="79" t="s">
        <v>39</v>
      </c>
      <c r="B5" s="86" t="s">
        <v>42</v>
      </c>
      <c r="C5" s="87"/>
      <c r="D5" s="87"/>
      <c r="E5" s="87"/>
      <c r="F5" s="88"/>
      <c r="G5" s="76" t="s">
        <v>41</v>
      </c>
      <c r="H5" s="77"/>
      <c r="I5" s="77"/>
      <c r="J5" s="77"/>
      <c r="K5" s="77"/>
      <c r="L5" s="77"/>
      <c r="M5" s="77"/>
      <c r="N5" s="78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15">
      <c r="A6" s="80"/>
      <c r="B6" s="20"/>
      <c r="C6" s="82" t="s">
        <v>54</v>
      </c>
      <c r="D6" s="82" t="s">
        <v>56</v>
      </c>
      <c r="E6" s="82" t="s">
        <v>55</v>
      </c>
      <c r="F6" s="82" t="s">
        <v>57</v>
      </c>
      <c r="G6" s="15"/>
      <c r="H6" s="20"/>
      <c r="I6" s="74" t="s">
        <v>58</v>
      </c>
      <c r="J6" s="20"/>
      <c r="K6" s="74" t="s">
        <v>58</v>
      </c>
      <c r="L6" s="86" t="s">
        <v>48</v>
      </c>
      <c r="M6" s="87"/>
      <c r="N6" s="88"/>
      <c r="O6" s="14"/>
      <c r="P6" s="76" t="s">
        <v>36</v>
      </c>
      <c r="Q6" s="77"/>
      <c r="R6" s="77"/>
      <c r="S6" s="78"/>
      <c r="T6" s="76" t="s">
        <v>35</v>
      </c>
      <c r="U6" s="77"/>
      <c r="V6" s="77"/>
      <c r="W6" s="78"/>
      <c r="X6" s="26" t="s">
        <v>48</v>
      </c>
    </row>
    <row r="7" spans="1:24" ht="13.5" customHeight="1" x14ac:dyDescent="0.15">
      <c r="A7" s="80"/>
      <c r="B7" s="18" t="s">
        <v>43</v>
      </c>
      <c r="C7" s="83"/>
      <c r="D7" s="83"/>
      <c r="E7" s="83"/>
      <c r="F7" s="83"/>
      <c r="G7" s="11" t="s">
        <v>32</v>
      </c>
      <c r="H7" s="12" t="s">
        <v>34</v>
      </c>
      <c r="I7" s="85"/>
      <c r="J7" s="18" t="s">
        <v>33</v>
      </c>
      <c r="K7" s="8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58</v>
      </c>
      <c r="R7" s="74" t="s">
        <v>31</v>
      </c>
      <c r="S7" s="13" t="s">
        <v>30</v>
      </c>
      <c r="T7" s="12" t="s">
        <v>32</v>
      </c>
      <c r="U7" s="74" t="s">
        <v>58</v>
      </c>
      <c r="V7" s="85" t="s">
        <v>31</v>
      </c>
      <c r="W7" s="21" t="s">
        <v>49</v>
      </c>
      <c r="X7" s="74" t="s">
        <v>50</v>
      </c>
    </row>
    <row r="8" spans="1:24" ht="30.75" customHeight="1" x14ac:dyDescent="0.15">
      <c r="A8" s="81"/>
      <c r="B8" s="19"/>
      <c r="C8" s="84"/>
      <c r="D8" s="84"/>
      <c r="E8" s="84"/>
      <c r="F8" s="84"/>
      <c r="G8" s="11"/>
      <c r="H8" s="10"/>
      <c r="I8" s="75"/>
      <c r="J8" s="19"/>
      <c r="K8" s="75"/>
      <c r="L8" s="75"/>
      <c r="M8" s="19"/>
      <c r="N8" s="19"/>
      <c r="O8" s="10"/>
      <c r="P8" s="10"/>
      <c r="Q8" s="75"/>
      <c r="R8" s="75"/>
      <c r="S8" s="9"/>
      <c r="T8" s="10"/>
      <c r="U8" s="75"/>
      <c r="V8" s="75"/>
      <c r="W8" s="22"/>
      <c r="X8" s="75"/>
    </row>
    <row r="9" spans="1:24" ht="18.75" customHeight="1" x14ac:dyDescent="0.15">
      <c r="A9" s="8" t="s">
        <v>29</v>
      </c>
      <c r="B9" s="34">
        <f>B10+B11</f>
        <v>-260</v>
      </c>
      <c r="C9" s="34">
        <f>C10+C11</f>
        <v>9</v>
      </c>
      <c r="D9" s="64">
        <f>IF(B9-C9=0,"-",(1-(B9/(B9-C9)))*-1)</f>
        <v>-3.3457249070631967E-2</v>
      </c>
      <c r="E9" s="34">
        <f>E10+E11</f>
        <v>-4352</v>
      </c>
      <c r="F9" s="64">
        <f>IF(B9-E9=0,"-",(1-(B9/(B9-E9)))*-1)</f>
        <v>-1.0635386119257086</v>
      </c>
      <c r="G9" s="34">
        <f>G10+G11</f>
        <v>-342</v>
      </c>
      <c r="H9" s="34">
        <f>H10+H11</f>
        <v>261</v>
      </c>
      <c r="I9" s="34">
        <f>I10+I11</f>
        <v>3769</v>
      </c>
      <c r="J9" s="34">
        <f>J10+J11</f>
        <v>603</v>
      </c>
      <c r="K9" s="34">
        <f>K10+K11</f>
        <v>7131</v>
      </c>
      <c r="L9" s="51">
        <f t="shared" ref="L9:L19" si="0">M9-N9</f>
        <v>-7.57415956127819</v>
      </c>
      <c r="M9" s="55">
        <v>5.7802796651859865</v>
      </c>
      <c r="N9" s="55">
        <v>13.354439226464176</v>
      </c>
      <c r="O9" s="34">
        <f t="shared" ref="O9:W9" si="1">O10+O11</f>
        <v>82</v>
      </c>
      <c r="P9" s="34">
        <f t="shared" si="1"/>
        <v>947</v>
      </c>
      <c r="Q9" s="34">
        <f t="shared" si="1"/>
        <v>15262</v>
      </c>
      <c r="R9" s="34">
        <f t="shared" si="1"/>
        <v>569</v>
      </c>
      <c r="S9" s="34">
        <f t="shared" si="1"/>
        <v>378</v>
      </c>
      <c r="T9" s="34">
        <f t="shared" si="1"/>
        <v>865</v>
      </c>
      <c r="U9" s="34">
        <f t="shared" si="1"/>
        <v>16252</v>
      </c>
      <c r="V9" s="34">
        <f t="shared" si="1"/>
        <v>487</v>
      </c>
      <c r="W9" s="34">
        <f t="shared" si="1"/>
        <v>378</v>
      </c>
      <c r="X9" s="51">
        <v>1.8160265614760576</v>
      </c>
    </row>
    <row r="10" spans="1:24" ht="18.75" customHeight="1" x14ac:dyDescent="0.15">
      <c r="A10" s="6" t="s">
        <v>28</v>
      </c>
      <c r="B10" s="35">
        <f>B20+B21+B22+B23</f>
        <v>-132</v>
      </c>
      <c r="C10" s="35">
        <f>C20+C21+C22+C23</f>
        <v>-54</v>
      </c>
      <c r="D10" s="65">
        <f t="shared" ref="D10:D38" si="2">IF(B10-C10=0,"-",(1-(B10/(B10-C10)))*-1)</f>
        <v>0.69230769230769229</v>
      </c>
      <c r="E10" s="35">
        <f>E20+E21+E22+E23</f>
        <v>-2222</v>
      </c>
      <c r="F10" s="65">
        <f t="shared" ref="F10:F38" si="3">IF(B10-E10=0,"-",(1-(B10/(B10-E10)))*-1)</f>
        <v>-1.0631578947368421</v>
      </c>
      <c r="G10" s="35">
        <f>G20+G21+G22+G23</f>
        <v>-225</v>
      </c>
      <c r="H10" s="35">
        <f>H20+H21+H22+H23</f>
        <v>206</v>
      </c>
      <c r="I10" s="35">
        <f>I20+I21+I22+I23</f>
        <v>2990</v>
      </c>
      <c r="J10" s="35">
        <f>J20+J21+J22+J23</f>
        <v>431</v>
      </c>
      <c r="K10" s="35">
        <f>K20+K21+K22+K23</f>
        <v>4936</v>
      </c>
      <c r="L10" s="48">
        <f t="shared" si="0"/>
        <v>-6.6332707461885878</v>
      </c>
      <c r="M10" s="56">
        <v>6.0731278831771061</v>
      </c>
      <c r="N10" s="56">
        <v>12.706398629365694</v>
      </c>
      <c r="O10" s="35">
        <f t="shared" ref="O10:W10" si="4">O20+O21+O22+O23</f>
        <v>93</v>
      </c>
      <c r="P10" s="35">
        <f t="shared" si="4"/>
        <v>695</v>
      </c>
      <c r="Q10" s="35">
        <f t="shared" si="4"/>
        <v>11813</v>
      </c>
      <c r="R10" s="35">
        <f t="shared" si="4"/>
        <v>462</v>
      </c>
      <c r="S10" s="35">
        <f t="shared" si="4"/>
        <v>233</v>
      </c>
      <c r="T10" s="35">
        <f t="shared" si="4"/>
        <v>602</v>
      </c>
      <c r="U10" s="35">
        <f t="shared" si="4"/>
        <v>12089</v>
      </c>
      <c r="V10" s="35">
        <f t="shared" si="4"/>
        <v>375</v>
      </c>
      <c r="W10" s="35">
        <f t="shared" si="4"/>
        <v>227</v>
      </c>
      <c r="X10" s="48">
        <v>2.741751908424618</v>
      </c>
    </row>
    <row r="11" spans="1:24" ht="18.75" customHeight="1" x14ac:dyDescent="0.15">
      <c r="A11" s="2" t="s">
        <v>27</v>
      </c>
      <c r="B11" s="36">
        <f>B12+B13+B14+B15+B16</f>
        <v>-128</v>
      </c>
      <c r="C11" s="36">
        <f>C12+C13+C14+C15+C16</f>
        <v>63</v>
      </c>
      <c r="D11" s="66">
        <f t="shared" si="2"/>
        <v>-0.32984293193717273</v>
      </c>
      <c r="E11" s="36">
        <f>E12+E13+E14+E15+E16</f>
        <v>-2130</v>
      </c>
      <c r="F11" s="66">
        <f t="shared" si="3"/>
        <v>-1.063936063936064</v>
      </c>
      <c r="G11" s="36">
        <f>G12+G13+G14+G15+G16</f>
        <v>-117</v>
      </c>
      <c r="H11" s="36">
        <f>H12+H13+H14+H15+H16</f>
        <v>55</v>
      </c>
      <c r="I11" s="36">
        <f>I12+I13+I14+I15+I16</f>
        <v>779</v>
      </c>
      <c r="J11" s="36">
        <f>J12+J13+J14+J15+J16</f>
        <v>172</v>
      </c>
      <c r="K11" s="36">
        <f>K12+K13+K14+K15+K16</f>
        <v>2195</v>
      </c>
      <c r="L11" s="50">
        <f t="shared" si="0"/>
        <v>-10.415176942721633</v>
      </c>
      <c r="M11" s="57">
        <v>4.8960233491426495</v>
      </c>
      <c r="N11" s="57">
        <v>15.311200291864283</v>
      </c>
      <c r="O11" s="36">
        <f t="shared" ref="O11:W11" si="5">O12+O13+O14+O15+O16</f>
        <v>-11</v>
      </c>
      <c r="P11" s="36">
        <f t="shared" si="5"/>
        <v>252</v>
      </c>
      <c r="Q11" s="36">
        <f t="shared" si="5"/>
        <v>3449</v>
      </c>
      <c r="R11" s="36">
        <f t="shared" si="5"/>
        <v>107</v>
      </c>
      <c r="S11" s="36">
        <f t="shared" si="5"/>
        <v>145</v>
      </c>
      <c r="T11" s="36">
        <f t="shared" si="5"/>
        <v>263</v>
      </c>
      <c r="U11" s="36">
        <f t="shared" si="5"/>
        <v>4163</v>
      </c>
      <c r="V11" s="36">
        <f t="shared" si="5"/>
        <v>112</v>
      </c>
      <c r="W11" s="36">
        <f t="shared" si="5"/>
        <v>151</v>
      </c>
      <c r="X11" s="53">
        <v>-0.97920466982853327</v>
      </c>
    </row>
    <row r="12" spans="1:24" ht="18.75" customHeight="1" x14ac:dyDescent="0.15">
      <c r="A12" s="6" t="s">
        <v>26</v>
      </c>
      <c r="B12" s="35">
        <f>B24</f>
        <v>-14</v>
      </c>
      <c r="C12" s="35">
        <f>C24</f>
        <v>-3</v>
      </c>
      <c r="D12" s="65">
        <f t="shared" si="2"/>
        <v>0.27272727272727271</v>
      </c>
      <c r="E12" s="35">
        <f>E24</f>
        <v>-176</v>
      </c>
      <c r="F12" s="65">
        <f t="shared" si="3"/>
        <v>-1.0864197530864197</v>
      </c>
      <c r="G12" s="35">
        <f>G24</f>
        <v>-19</v>
      </c>
      <c r="H12" s="35">
        <f>H24</f>
        <v>1</v>
      </c>
      <c r="I12" s="35">
        <f>I24</f>
        <v>62</v>
      </c>
      <c r="J12" s="35">
        <f>J24</f>
        <v>20</v>
      </c>
      <c r="K12" s="35">
        <f>K24</f>
        <v>199</v>
      </c>
      <c r="L12" s="48">
        <f t="shared" si="0"/>
        <v>-21.631205673758863</v>
      </c>
      <c r="M12" s="56">
        <v>1.1384845091452034</v>
      </c>
      <c r="N12" s="56">
        <v>22.769690182904068</v>
      </c>
      <c r="O12" s="35">
        <f t="shared" ref="O12:W12" si="6">O24</f>
        <v>5</v>
      </c>
      <c r="P12" s="35">
        <f t="shared" si="6"/>
        <v>16</v>
      </c>
      <c r="Q12" s="35">
        <f t="shared" si="6"/>
        <v>268</v>
      </c>
      <c r="R12" s="35">
        <f t="shared" si="6"/>
        <v>9</v>
      </c>
      <c r="S12" s="35">
        <f t="shared" si="6"/>
        <v>7</v>
      </c>
      <c r="T12" s="35">
        <f t="shared" si="6"/>
        <v>11</v>
      </c>
      <c r="U12" s="35">
        <f t="shared" si="6"/>
        <v>307</v>
      </c>
      <c r="V12" s="35">
        <f t="shared" si="6"/>
        <v>3</v>
      </c>
      <c r="W12" s="35">
        <f t="shared" si="6"/>
        <v>8</v>
      </c>
      <c r="X12" s="48">
        <v>5.6924225457260178</v>
      </c>
    </row>
    <row r="13" spans="1:24" ht="18.75" customHeight="1" x14ac:dyDescent="0.15">
      <c r="A13" s="4" t="s">
        <v>25</v>
      </c>
      <c r="B13" s="37">
        <f>B25+B26+B27</f>
        <v>-54</v>
      </c>
      <c r="C13" s="37">
        <f>C25+C26+C27</f>
        <v>-4</v>
      </c>
      <c r="D13" s="67">
        <f t="shared" si="2"/>
        <v>8.0000000000000071E-2</v>
      </c>
      <c r="E13" s="37">
        <f>E25+E26+E27</f>
        <v>-484</v>
      </c>
      <c r="F13" s="67">
        <f t="shared" si="3"/>
        <v>-1.1255813953488372</v>
      </c>
      <c r="G13" s="37">
        <f>G25+G26+G27</f>
        <v>-39</v>
      </c>
      <c r="H13" s="37">
        <f>H25+H26+H27</f>
        <v>7</v>
      </c>
      <c r="I13" s="37">
        <f>I25+I26+I27</f>
        <v>138</v>
      </c>
      <c r="J13" s="37">
        <f>J25+J26+J27</f>
        <v>46</v>
      </c>
      <c r="K13" s="37">
        <f>K25+K26+K27</f>
        <v>407</v>
      </c>
      <c r="L13" s="49">
        <f t="shared" si="0"/>
        <v>-19.104597470387475</v>
      </c>
      <c r="M13" s="58">
        <v>3.4290303151977515</v>
      </c>
      <c r="N13" s="58">
        <v>22.533627785585225</v>
      </c>
      <c r="O13" s="37">
        <f t="shared" ref="O13:W13" si="7">O25+O26+O27</f>
        <v>-15</v>
      </c>
      <c r="P13" s="37">
        <f t="shared" si="7"/>
        <v>45</v>
      </c>
      <c r="Q13" s="37">
        <f t="shared" si="7"/>
        <v>578</v>
      </c>
      <c r="R13" s="37">
        <f t="shared" si="7"/>
        <v>21</v>
      </c>
      <c r="S13" s="37">
        <f t="shared" si="7"/>
        <v>24</v>
      </c>
      <c r="T13" s="37">
        <f t="shared" si="7"/>
        <v>60</v>
      </c>
      <c r="U13" s="37">
        <f t="shared" si="7"/>
        <v>793</v>
      </c>
      <c r="V13" s="37">
        <f t="shared" si="7"/>
        <v>18</v>
      </c>
      <c r="W13" s="37">
        <f t="shared" si="7"/>
        <v>42</v>
      </c>
      <c r="X13" s="49">
        <v>-7.3479221039951845</v>
      </c>
    </row>
    <row r="14" spans="1:24" ht="18.75" customHeight="1" x14ac:dyDescent="0.15">
      <c r="A14" s="4" t="s">
        <v>24</v>
      </c>
      <c r="B14" s="37">
        <f>B28+B29+B30+B31</f>
        <v>-50</v>
      </c>
      <c r="C14" s="37">
        <f>C28+C29+C30+C31</f>
        <v>24</v>
      </c>
      <c r="D14" s="67">
        <f t="shared" si="2"/>
        <v>-0.32432432432432434</v>
      </c>
      <c r="E14" s="37">
        <f>E28+E29+E30+E31</f>
        <v>-685</v>
      </c>
      <c r="F14" s="67">
        <f t="shared" si="3"/>
        <v>-1.078740157480315</v>
      </c>
      <c r="G14" s="37">
        <f>G28+G29+G30+G31</f>
        <v>-30</v>
      </c>
      <c r="H14" s="37">
        <f>H28+H29+H30+H31</f>
        <v>28</v>
      </c>
      <c r="I14" s="37">
        <f>I28+I29+I30+I31</f>
        <v>323</v>
      </c>
      <c r="J14" s="37">
        <f>J28+J29+J30+J31</f>
        <v>58</v>
      </c>
      <c r="K14" s="37">
        <f>K28+K29+K30+K31</f>
        <v>761</v>
      </c>
      <c r="L14" s="49">
        <f t="shared" si="0"/>
        <v>-7.0125689760882892</v>
      </c>
      <c r="M14" s="58">
        <v>6.5450643776824045</v>
      </c>
      <c r="N14" s="58">
        <v>13.557633353770694</v>
      </c>
      <c r="O14" s="37">
        <f t="shared" ref="O14:W14" si="8">O28+O29+O30+O31</f>
        <v>-20</v>
      </c>
      <c r="P14" s="37">
        <f t="shared" si="8"/>
        <v>91</v>
      </c>
      <c r="Q14" s="37">
        <f t="shared" si="8"/>
        <v>1329</v>
      </c>
      <c r="R14" s="37">
        <f t="shared" si="8"/>
        <v>43</v>
      </c>
      <c r="S14" s="37">
        <f t="shared" si="8"/>
        <v>48</v>
      </c>
      <c r="T14" s="37">
        <f t="shared" si="8"/>
        <v>111</v>
      </c>
      <c r="U14" s="37">
        <f t="shared" si="8"/>
        <v>1576</v>
      </c>
      <c r="V14" s="37">
        <f t="shared" si="8"/>
        <v>52</v>
      </c>
      <c r="W14" s="37">
        <f t="shared" si="8"/>
        <v>59</v>
      </c>
      <c r="X14" s="49">
        <v>-4.6750459840588618</v>
      </c>
    </row>
    <row r="15" spans="1:24" ht="18.75" customHeight="1" x14ac:dyDescent="0.15">
      <c r="A15" s="4" t="s">
        <v>23</v>
      </c>
      <c r="B15" s="37">
        <f>B32+B33+B34+B35</f>
        <v>0</v>
      </c>
      <c r="C15" s="37">
        <f>C32+C33+C34+C35</f>
        <v>38</v>
      </c>
      <c r="D15" s="67">
        <f t="shared" si="2"/>
        <v>-1</v>
      </c>
      <c r="E15" s="37">
        <f>E32+E33+E34+E35</f>
        <v>-530</v>
      </c>
      <c r="F15" s="67">
        <f t="shared" si="3"/>
        <v>-1</v>
      </c>
      <c r="G15" s="37">
        <f>G32+G33+G34+G35</f>
        <v>-16</v>
      </c>
      <c r="H15" s="37">
        <f>H32+H33+H34+H35</f>
        <v>14</v>
      </c>
      <c r="I15" s="37">
        <f>I32+I33+I34+I35</f>
        <v>223</v>
      </c>
      <c r="J15" s="37">
        <f>J32+J33+J34+J35</f>
        <v>30</v>
      </c>
      <c r="K15" s="39">
        <f>K32+K33+K34+K35</f>
        <v>604</v>
      </c>
      <c r="L15" s="49">
        <f>M15-N15</f>
        <v>-4.9145245348573736</v>
      </c>
      <c r="M15" s="58">
        <v>4.3002089680002014</v>
      </c>
      <c r="N15" s="58">
        <v>9.214733502857575</v>
      </c>
      <c r="O15" s="39">
        <f t="shared" ref="O15:W15" si="9">O32+O33+O34+O35</f>
        <v>16</v>
      </c>
      <c r="P15" s="37">
        <f t="shared" si="9"/>
        <v>82</v>
      </c>
      <c r="Q15" s="37">
        <f t="shared" si="9"/>
        <v>1049</v>
      </c>
      <c r="R15" s="37">
        <f t="shared" si="9"/>
        <v>24</v>
      </c>
      <c r="S15" s="37">
        <f t="shared" si="9"/>
        <v>58</v>
      </c>
      <c r="T15" s="37">
        <f>T32+T33+T34+T35</f>
        <v>66</v>
      </c>
      <c r="U15" s="37">
        <f t="shared" si="9"/>
        <v>1198</v>
      </c>
      <c r="V15" s="37">
        <f t="shared" si="9"/>
        <v>30</v>
      </c>
      <c r="W15" s="37">
        <f t="shared" si="9"/>
        <v>36</v>
      </c>
      <c r="X15" s="49">
        <v>4.9145245348573745</v>
      </c>
    </row>
    <row r="16" spans="1:24" ht="18.75" customHeight="1" x14ac:dyDescent="0.15">
      <c r="A16" s="2" t="s">
        <v>22</v>
      </c>
      <c r="B16" s="36">
        <f>B36+B37+B38</f>
        <v>-10</v>
      </c>
      <c r="C16" s="36">
        <f>C36+C37+C38</f>
        <v>8</v>
      </c>
      <c r="D16" s="66">
        <f t="shared" si="2"/>
        <v>-0.44444444444444442</v>
      </c>
      <c r="E16" s="36">
        <f>E36+E37+E38</f>
        <v>-255</v>
      </c>
      <c r="F16" s="66">
        <f t="shared" si="3"/>
        <v>-1.0408163265306123</v>
      </c>
      <c r="G16" s="36">
        <f>G36+G37+G38</f>
        <v>-13</v>
      </c>
      <c r="H16" s="36">
        <f>H36+H37+H38</f>
        <v>5</v>
      </c>
      <c r="I16" s="36">
        <f>I36+I37+I38</f>
        <v>33</v>
      </c>
      <c r="J16" s="36">
        <f>J36+J37+J38</f>
        <v>18</v>
      </c>
      <c r="K16" s="36">
        <f>K36+K37+K38</f>
        <v>224</v>
      </c>
      <c r="L16" s="50">
        <f t="shared" si="0"/>
        <v>-16.663164530363524</v>
      </c>
      <c r="M16" s="57">
        <v>6.4089094347552003</v>
      </c>
      <c r="N16" s="57">
        <v>23.072073965118722</v>
      </c>
      <c r="O16" s="36">
        <f t="shared" ref="O16:W16" si="10">O36+O37+O38</f>
        <v>3</v>
      </c>
      <c r="P16" s="36">
        <f t="shared" si="10"/>
        <v>18</v>
      </c>
      <c r="Q16" s="36">
        <f t="shared" si="10"/>
        <v>225</v>
      </c>
      <c r="R16" s="36">
        <f t="shared" si="10"/>
        <v>10</v>
      </c>
      <c r="S16" s="36">
        <f t="shared" si="10"/>
        <v>8</v>
      </c>
      <c r="T16" s="36">
        <f t="shared" si="10"/>
        <v>15</v>
      </c>
      <c r="U16" s="36">
        <f t="shared" si="10"/>
        <v>289</v>
      </c>
      <c r="V16" s="36">
        <f t="shared" si="10"/>
        <v>9</v>
      </c>
      <c r="W16" s="36">
        <f t="shared" si="10"/>
        <v>6</v>
      </c>
      <c r="X16" s="53">
        <v>3.8453456608531198</v>
      </c>
    </row>
    <row r="17" spans="1:24" ht="18.75" customHeight="1" x14ac:dyDescent="0.15">
      <c r="A17" s="6" t="s">
        <v>21</v>
      </c>
      <c r="B17" s="35">
        <f>B12+B13+B20</f>
        <v>-102</v>
      </c>
      <c r="C17" s="35">
        <f>C12+C13+C20</f>
        <v>23</v>
      </c>
      <c r="D17" s="65">
        <f t="shared" si="2"/>
        <v>-0.18400000000000005</v>
      </c>
      <c r="E17" s="35">
        <f>E12+E13+E20</f>
        <v>-1696</v>
      </c>
      <c r="F17" s="65">
        <f t="shared" si="3"/>
        <v>-1.0639899623588456</v>
      </c>
      <c r="G17" s="35">
        <f>G12+G13+G20</f>
        <v>-148</v>
      </c>
      <c r="H17" s="35">
        <f>H12+H13+H20</f>
        <v>101</v>
      </c>
      <c r="I17" s="35">
        <f>I12+I13+I20</f>
        <v>1524</v>
      </c>
      <c r="J17" s="35">
        <f>J12+J13+J20</f>
        <v>249</v>
      </c>
      <c r="K17" s="35">
        <f>K12+K13+K20</f>
        <v>2714</v>
      </c>
      <c r="L17" s="48">
        <f t="shared" si="0"/>
        <v>-8.0893520364504692</v>
      </c>
      <c r="M17" s="56">
        <v>5.520436187037145</v>
      </c>
      <c r="N17" s="56">
        <v>13.609788223487614</v>
      </c>
      <c r="O17" s="35">
        <f t="shared" ref="O17:W17" si="11">O12+O13+O20</f>
        <v>46</v>
      </c>
      <c r="P17" s="35">
        <f t="shared" si="11"/>
        <v>313</v>
      </c>
      <c r="Q17" s="35">
        <f t="shared" si="11"/>
        <v>5324</v>
      </c>
      <c r="R17" s="35">
        <f t="shared" si="11"/>
        <v>205</v>
      </c>
      <c r="S17" s="35">
        <f t="shared" si="11"/>
        <v>108</v>
      </c>
      <c r="T17" s="35">
        <f t="shared" si="11"/>
        <v>267</v>
      </c>
      <c r="U17" s="35">
        <f t="shared" si="11"/>
        <v>5830</v>
      </c>
      <c r="V17" s="35">
        <f t="shared" si="11"/>
        <v>161</v>
      </c>
      <c r="W17" s="35">
        <f t="shared" si="11"/>
        <v>106</v>
      </c>
      <c r="X17" s="48">
        <v>2.5142580653832542</v>
      </c>
    </row>
    <row r="18" spans="1:24" ht="18.75" customHeight="1" x14ac:dyDescent="0.15">
      <c r="A18" s="4" t="s">
        <v>20</v>
      </c>
      <c r="B18" s="37">
        <f>B14+B22</f>
        <v>-97</v>
      </c>
      <c r="C18" s="37">
        <f>C14+C22</f>
        <v>11</v>
      </c>
      <c r="D18" s="67">
        <f t="shared" si="2"/>
        <v>-0.10185185185185186</v>
      </c>
      <c r="E18" s="37">
        <f>E14+E22</f>
        <v>-1172</v>
      </c>
      <c r="F18" s="67">
        <f t="shared" si="3"/>
        <v>-1.0902325581395349</v>
      </c>
      <c r="G18" s="37">
        <f>G14+G22</f>
        <v>-66</v>
      </c>
      <c r="H18" s="37">
        <f>H14+H22</f>
        <v>52</v>
      </c>
      <c r="I18" s="37">
        <f>I14+I22</f>
        <v>645</v>
      </c>
      <c r="J18" s="37">
        <f>J14+J22</f>
        <v>118</v>
      </c>
      <c r="K18" s="37">
        <f>K14+K22</f>
        <v>1403</v>
      </c>
      <c r="L18" s="49">
        <f t="shared" si="0"/>
        <v>-8.1670740736984087</v>
      </c>
      <c r="M18" s="58">
        <v>6.4346644217017781</v>
      </c>
      <c r="N18" s="58">
        <v>14.601738495400188</v>
      </c>
      <c r="O18" s="37">
        <f t="shared" ref="O18:W18" si="12">O14+O22</f>
        <v>-31</v>
      </c>
      <c r="P18" s="37">
        <f t="shared" si="12"/>
        <v>173</v>
      </c>
      <c r="Q18" s="37">
        <f t="shared" si="12"/>
        <v>2599</v>
      </c>
      <c r="R18" s="37">
        <f t="shared" si="12"/>
        <v>84</v>
      </c>
      <c r="S18" s="37">
        <f t="shared" si="12"/>
        <v>89</v>
      </c>
      <c r="T18" s="37">
        <f t="shared" si="12"/>
        <v>204</v>
      </c>
      <c r="U18" s="37">
        <f t="shared" si="12"/>
        <v>3013</v>
      </c>
      <c r="V18" s="37">
        <f t="shared" si="12"/>
        <v>90</v>
      </c>
      <c r="W18" s="37">
        <f t="shared" si="12"/>
        <v>114</v>
      </c>
      <c r="X18" s="49">
        <v>-3.8360499437068256</v>
      </c>
    </row>
    <row r="19" spans="1:24" ht="18.75" customHeight="1" x14ac:dyDescent="0.15">
      <c r="A19" s="2" t="s">
        <v>19</v>
      </c>
      <c r="B19" s="36">
        <f>B15+B16+B21+B23</f>
        <v>-61</v>
      </c>
      <c r="C19" s="36">
        <f>C15+C16+C21+C23</f>
        <v>-25</v>
      </c>
      <c r="D19" s="66">
        <f t="shared" si="2"/>
        <v>0.69444444444444442</v>
      </c>
      <c r="E19" s="36">
        <f>E15+E16+E21+E23</f>
        <v>-1484</v>
      </c>
      <c r="F19" s="66">
        <f t="shared" si="3"/>
        <v>-1.0428671820098383</v>
      </c>
      <c r="G19" s="36">
        <f>G15+G16+G21+G23</f>
        <v>-128</v>
      </c>
      <c r="H19" s="36">
        <f>H15+H16+H21+H23</f>
        <v>108</v>
      </c>
      <c r="I19" s="36">
        <f>I15+I16+I21+I23</f>
        <v>1600</v>
      </c>
      <c r="J19" s="36">
        <f>J15+J16+J21+J23</f>
        <v>236</v>
      </c>
      <c r="K19" s="38">
        <f>K15+K16+K21+K23</f>
        <v>3014</v>
      </c>
      <c r="L19" s="50">
        <f t="shared" si="0"/>
        <v>-6.8169813379897395</v>
      </c>
      <c r="M19" s="57">
        <v>5.7518280039288445</v>
      </c>
      <c r="N19" s="57">
        <v>12.568809341918584</v>
      </c>
      <c r="O19" s="38">
        <f t="shared" ref="O19:W19" si="13">O15+O16+O21+O23</f>
        <v>67</v>
      </c>
      <c r="P19" s="38">
        <f>P15+P16+P21+P23</f>
        <v>461</v>
      </c>
      <c r="Q19" s="36">
        <f t="shared" si="13"/>
        <v>7339</v>
      </c>
      <c r="R19" s="36">
        <f t="shared" si="13"/>
        <v>280</v>
      </c>
      <c r="S19" s="36">
        <f t="shared" si="13"/>
        <v>181</v>
      </c>
      <c r="T19" s="36">
        <f t="shared" si="13"/>
        <v>394</v>
      </c>
      <c r="U19" s="36">
        <f t="shared" si="13"/>
        <v>7409</v>
      </c>
      <c r="V19" s="36">
        <f t="shared" si="13"/>
        <v>236</v>
      </c>
      <c r="W19" s="36">
        <f t="shared" si="13"/>
        <v>158</v>
      </c>
      <c r="X19" s="53">
        <v>3.5682636691040024</v>
      </c>
    </row>
    <row r="20" spans="1:24" ht="18.75" customHeight="1" x14ac:dyDescent="0.15">
      <c r="A20" s="5" t="s">
        <v>18</v>
      </c>
      <c r="B20" s="40">
        <f>G20+O20</f>
        <v>-34</v>
      </c>
      <c r="C20" s="40">
        <v>30</v>
      </c>
      <c r="D20" s="68">
        <f t="shared" si="2"/>
        <v>-0.46875</v>
      </c>
      <c r="E20" s="40">
        <f>I20-K20+Q20-U20</f>
        <v>-1036</v>
      </c>
      <c r="F20" s="68">
        <f t="shared" si="3"/>
        <v>-1.0339321357285429</v>
      </c>
      <c r="G20" s="40">
        <f>H20-J20</f>
        <v>-90</v>
      </c>
      <c r="H20" s="40">
        <v>93</v>
      </c>
      <c r="I20" s="40">
        <v>1324</v>
      </c>
      <c r="J20" s="40">
        <v>183</v>
      </c>
      <c r="K20" s="40">
        <v>2108</v>
      </c>
      <c r="L20" s="48">
        <f>M20-N20</f>
        <v>-5.8533152793918521</v>
      </c>
      <c r="M20" s="56">
        <v>6.0484257887049147</v>
      </c>
      <c r="N20" s="56">
        <v>11.901741068096767</v>
      </c>
      <c r="O20" s="40">
        <f>P20-T20</f>
        <v>56</v>
      </c>
      <c r="P20" s="40">
        <f>R20+S20</f>
        <v>252</v>
      </c>
      <c r="Q20" s="41">
        <v>4478</v>
      </c>
      <c r="R20" s="41">
        <v>175</v>
      </c>
      <c r="S20" s="41">
        <v>77</v>
      </c>
      <c r="T20" s="41">
        <f>SUM(V20:W20)</f>
        <v>196</v>
      </c>
      <c r="U20" s="41">
        <v>4730</v>
      </c>
      <c r="V20" s="41">
        <v>140</v>
      </c>
      <c r="W20" s="41">
        <v>56</v>
      </c>
      <c r="X20" s="52">
        <v>3.6420628405104871</v>
      </c>
    </row>
    <row r="21" spans="1:24" ht="18.75" customHeight="1" x14ac:dyDescent="0.15">
      <c r="A21" s="3" t="s">
        <v>17</v>
      </c>
      <c r="B21" s="42">
        <f t="shared" ref="B21:B38" si="14">G21+O21</f>
        <v>-35</v>
      </c>
      <c r="C21" s="42">
        <v>-89</v>
      </c>
      <c r="D21" s="69">
        <f t="shared" si="2"/>
        <v>-1.6481481481481481</v>
      </c>
      <c r="E21" s="42">
        <f t="shared" ref="E21:E38" si="15">I21-K21+Q21-U21</f>
        <v>-403</v>
      </c>
      <c r="F21" s="69">
        <f t="shared" si="3"/>
        <v>-1.0951086956521738</v>
      </c>
      <c r="G21" s="42">
        <f t="shared" ref="G21:G38" si="16">H21-J21</f>
        <v>-70</v>
      </c>
      <c r="H21" s="42">
        <v>79</v>
      </c>
      <c r="I21" s="42">
        <v>1151</v>
      </c>
      <c r="J21" s="42">
        <v>149</v>
      </c>
      <c r="K21" s="42">
        <v>1759</v>
      </c>
      <c r="L21" s="49">
        <f t="shared" ref="L21:L38" si="17">M21-N21</f>
        <v>-5.7982035074378597</v>
      </c>
      <c r="M21" s="58">
        <v>6.5436868155370131</v>
      </c>
      <c r="N21" s="58">
        <v>12.341890322974873</v>
      </c>
      <c r="O21" s="42">
        <f t="shared" ref="O21:O38" si="18">P21-T21</f>
        <v>35</v>
      </c>
      <c r="P21" s="42">
        <f t="shared" ref="P21:P38" si="19">R21+S21</f>
        <v>270</v>
      </c>
      <c r="Q21" s="42">
        <v>4851</v>
      </c>
      <c r="R21" s="42">
        <v>181</v>
      </c>
      <c r="S21" s="42">
        <v>89</v>
      </c>
      <c r="T21" s="42">
        <f t="shared" ref="T21:T38" si="20">SUM(V21:W21)</f>
        <v>235</v>
      </c>
      <c r="U21" s="42">
        <v>4646</v>
      </c>
      <c r="V21" s="42">
        <v>153</v>
      </c>
      <c r="W21" s="42">
        <v>82</v>
      </c>
      <c r="X21" s="49">
        <v>2.8991017537189343</v>
      </c>
    </row>
    <row r="22" spans="1:24" ht="18.75" customHeight="1" x14ac:dyDescent="0.15">
      <c r="A22" s="3" t="s">
        <v>16</v>
      </c>
      <c r="B22" s="42">
        <f t="shared" si="14"/>
        <v>-47</v>
      </c>
      <c r="C22" s="42">
        <v>-13</v>
      </c>
      <c r="D22" s="69">
        <f t="shared" si="2"/>
        <v>0.38235294117647056</v>
      </c>
      <c r="E22" s="42">
        <f t="shared" si="15"/>
        <v>-487</v>
      </c>
      <c r="F22" s="69">
        <f t="shared" si="3"/>
        <v>-1.1068181818181819</v>
      </c>
      <c r="G22" s="42">
        <f t="shared" si="16"/>
        <v>-36</v>
      </c>
      <c r="H22" s="42">
        <v>24</v>
      </c>
      <c r="I22" s="42">
        <v>322</v>
      </c>
      <c r="J22" s="42">
        <v>60</v>
      </c>
      <c r="K22" s="42">
        <v>642</v>
      </c>
      <c r="L22" s="49">
        <f t="shared" si="17"/>
        <v>-9.4657212439923288</v>
      </c>
      <c r="M22" s="58">
        <v>6.3104808293282186</v>
      </c>
      <c r="N22" s="58">
        <v>15.776202073320547</v>
      </c>
      <c r="O22" s="42">
        <f t="shared" si="18"/>
        <v>-11</v>
      </c>
      <c r="P22" s="42">
        <f t="shared" si="19"/>
        <v>82</v>
      </c>
      <c r="Q22" s="42">
        <v>1270</v>
      </c>
      <c r="R22" s="42">
        <v>41</v>
      </c>
      <c r="S22" s="42">
        <v>41</v>
      </c>
      <c r="T22" s="42">
        <f t="shared" si="20"/>
        <v>93</v>
      </c>
      <c r="U22" s="42">
        <v>1437</v>
      </c>
      <c r="V22" s="42">
        <v>38</v>
      </c>
      <c r="W22" s="42">
        <v>55</v>
      </c>
      <c r="X22" s="49">
        <v>-2.8923037134421037</v>
      </c>
    </row>
    <row r="23" spans="1:24" ht="18.75" customHeight="1" x14ac:dyDescent="0.15">
      <c r="A23" s="1" t="s">
        <v>15</v>
      </c>
      <c r="B23" s="43">
        <f t="shared" si="14"/>
        <v>-16</v>
      </c>
      <c r="C23" s="43">
        <v>18</v>
      </c>
      <c r="D23" s="70">
        <f t="shared" si="2"/>
        <v>-0.52941176470588236</v>
      </c>
      <c r="E23" s="43">
        <f t="shared" si="15"/>
        <v>-296</v>
      </c>
      <c r="F23" s="70">
        <f t="shared" si="3"/>
        <v>-1.0571428571428572</v>
      </c>
      <c r="G23" s="43">
        <f t="shared" si="16"/>
        <v>-29</v>
      </c>
      <c r="H23" s="43">
        <v>10</v>
      </c>
      <c r="I23" s="43">
        <v>193</v>
      </c>
      <c r="J23" s="43">
        <v>39</v>
      </c>
      <c r="K23" s="44">
        <v>427</v>
      </c>
      <c r="L23" s="50">
        <f t="shared" si="17"/>
        <v>-10.86909772357224</v>
      </c>
      <c r="M23" s="57">
        <v>3.7479647322662899</v>
      </c>
      <c r="N23" s="57">
        <v>14.61706245583853</v>
      </c>
      <c r="O23" s="44">
        <f t="shared" si="18"/>
        <v>13</v>
      </c>
      <c r="P23" s="44">
        <f t="shared" si="19"/>
        <v>91</v>
      </c>
      <c r="Q23" s="43">
        <v>1214</v>
      </c>
      <c r="R23" s="43">
        <v>65</v>
      </c>
      <c r="S23" s="43">
        <v>26</v>
      </c>
      <c r="T23" s="43">
        <f t="shared" si="20"/>
        <v>78</v>
      </c>
      <c r="U23" s="43">
        <v>1276</v>
      </c>
      <c r="V23" s="43">
        <v>44</v>
      </c>
      <c r="W23" s="43">
        <v>34</v>
      </c>
      <c r="X23" s="54">
        <v>4.8723541519461797</v>
      </c>
    </row>
    <row r="24" spans="1:24" ht="18.75" customHeight="1" x14ac:dyDescent="0.15">
      <c r="A24" s="7" t="s">
        <v>14</v>
      </c>
      <c r="B24" s="45">
        <f t="shared" si="14"/>
        <v>-14</v>
      </c>
      <c r="C24" s="45">
        <v>-3</v>
      </c>
      <c r="D24" s="71">
        <f t="shared" si="2"/>
        <v>0.27272727272727271</v>
      </c>
      <c r="E24" s="40">
        <f t="shared" si="15"/>
        <v>-176</v>
      </c>
      <c r="F24" s="71">
        <f t="shared" si="3"/>
        <v>-1.0864197530864197</v>
      </c>
      <c r="G24" s="40">
        <f t="shared" si="16"/>
        <v>-19</v>
      </c>
      <c r="H24" s="45">
        <v>1</v>
      </c>
      <c r="I24" s="45">
        <v>62</v>
      </c>
      <c r="J24" s="45">
        <v>20</v>
      </c>
      <c r="K24" s="46">
        <v>199</v>
      </c>
      <c r="L24" s="51">
        <f t="shared" si="17"/>
        <v>-21.631205673758863</v>
      </c>
      <c r="M24" s="55">
        <v>1.1384845091452034</v>
      </c>
      <c r="N24" s="55">
        <v>22.769690182904068</v>
      </c>
      <c r="O24" s="40">
        <f t="shared" si="18"/>
        <v>5</v>
      </c>
      <c r="P24" s="45">
        <f t="shared" si="19"/>
        <v>16</v>
      </c>
      <c r="Q24" s="45">
        <v>268</v>
      </c>
      <c r="R24" s="45">
        <v>9</v>
      </c>
      <c r="S24" s="45">
        <v>7</v>
      </c>
      <c r="T24" s="45">
        <f t="shared" si="20"/>
        <v>11</v>
      </c>
      <c r="U24" s="45">
        <v>307</v>
      </c>
      <c r="V24" s="45">
        <v>3</v>
      </c>
      <c r="W24" s="45">
        <v>8</v>
      </c>
      <c r="X24" s="51">
        <v>5.6924225457260178</v>
      </c>
    </row>
    <row r="25" spans="1:24" ht="18.75" customHeight="1" x14ac:dyDescent="0.15">
      <c r="A25" s="5" t="s">
        <v>13</v>
      </c>
      <c r="B25" s="40">
        <f t="shared" si="14"/>
        <v>-5</v>
      </c>
      <c r="C25" s="40">
        <v>0</v>
      </c>
      <c r="D25" s="68">
        <f t="shared" si="2"/>
        <v>0</v>
      </c>
      <c r="E25" s="40">
        <f t="shared" si="15"/>
        <v>-73</v>
      </c>
      <c r="F25" s="68">
        <f t="shared" si="3"/>
        <v>-1.0735294117647058</v>
      </c>
      <c r="G25" s="40">
        <f t="shared" si="16"/>
        <v>-6</v>
      </c>
      <c r="H25" s="40">
        <v>0</v>
      </c>
      <c r="I25" s="40">
        <v>7</v>
      </c>
      <c r="J25" s="40">
        <v>6</v>
      </c>
      <c r="K25" s="40">
        <v>64</v>
      </c>
      <c r="L25" s="48">
        <f t="shared" si="17"/>
        <v>-25.603357817418679</v>
      </c>
      <c r="M25" s="56">
        <v>0</v>
      </c>
      <c r="N25" s="56">
        <v>25.603357817418679</v>
      </c>
      <c r="O25" s="40">
        <f t="shared" si="18"/>
        <v>1</v>
      </c>
      <c r="P25" s="40">
        <f t="shared" si="19"/>
        <v>8</v>
      </c>
      <c r="Q25" s="40">
        <v>68</v>
      </c>
      <c r="R25" s="40">
        <v>5</v>
      </c>
      <c r="S25" s="40">
        <v>3</v>
      </c>
      <c r="T25" s="40">
        <f t="shared" si="20"/>
        <v>7</v>
      </c>
      <c r="U25" s="40">
        <v>84</v>
      </c>
      <c r="V25" s="40">
        <v>2</v>
      </c>
      <c r="W25" s="40">
        <v>5</v>
      </c>
      <c r="X25" s="52">
        <v>4.2672263029031114</v>
      </c>
    </row>
    <row r="26" spans="1:24" ht="18.75" customHeight="1" x14ac:dyDescent="0.15">
      <c r="A26" s="3" t="s">
        <v>12</v>
      </c>
      <c r="B26" s="42">
        <f t="shared" si="14"/>
        <v>-22</v>
      </c>
      <c r="C26" s="42">
        <v>-8</v>
      </c>
      <c r="D26" s="69">
        <f t="shared" si="2"/>
        <v>0.5714285714285714</v>
      </c>
      <c r="E26" s="42">
        <f t="shared" si="15"/>
        <v>-168</v>
      </c>
      <c r="F26" s="69">
        <f t="shared" si="3"/>
        <v>-1.1506849315068493</v>
      </c>
      <c r="G26" s="42">
        <f t="shared" si="16"/>
        <v>-13</v>
      </c>
      <c r="H26" s="42">
        <v>2</v>
      </c>
      <c r="I26" s="42">
        <v>29</v>
      </c>
      <c r="J26" s="42">
        <v>15</v>
      </c>
      <c r="K26" s="42">
        <v>111</v>
      </c>
      <c r="L26" s="49">
        <f t="shared" si="17"/>
        <v>-24.948875255623726</v>
      </c>
      <c r="M26" s="58">
        <v>3.8382885008651879</v>
      </c>
      <c r="N26" s="58">
        <v>28.787163756488912</v>
      </c>
      <c r="O26" s="42">
        <f t="shared" si="18"/>
        <v>-9</v>
      </c>
      <c r="P26" s="42">
        <f t="shared" si="19"/>
        <v>9</v>
      </c>
      <c r="Q26" s="42">
        <v>131</v>
      </c>
      <c r="R26" s="42">
        <v>9</v>
      </c>
      <c r="S26" s="42">
        <v>0</v>
      </c>
      <c r="T26" s="42">
        <f t="shared" si="20"/>
        <v>18</v>
      </c>
      <c r="U26" s="42">
        <v>217</v>
      </c>
      <c r="V26" s="42">
        <v>7</v>
      </c>
      <c r="W26" s="42">
        <v>11</v>
      </c>
      <c r="X26" s="49">
        <v>-17.272298253893346</v>
      </c>
    </row>
    <row r="27" spans="1:24" ht="18.75" customHeight="1" x14ac:dyDescent="0.15">
      <c r="A27" s="1" t="s">
        <v>11</v>
      </c>
      <c r="B27" s="43">
        <f t="shared" si="14"/>
        <v>-27</v>
      </c>
      <c r="C27" s="43">
        <v>4</v>
      </c>
      <c r="D27" s="70">
        <f t="shared" si="2"/>
        <v>-0.12903225806451613</v>
      </c>
      <c r="E27" s="43">
        <f t="shared" si="15"/>
        <v>-243</v>
      </c>
      <c r="F27" s="70">
        <f t="shared" si="3"/>
        <v>-1.125</v>
      </c>
      <c r="G27" s="43">
        <f t="shared" si="16"/>
        <v>-20</v>
      </c>
      <c r="H27" s="43">
        <v>5</v>
      </c>
      <c r="I27" s="43">
        <v>102</v>
      </c>
      <c r="J27" s="44">
        <v>25</v>
      </c>
      <c r="K27" s="44">
        <v>232</v>
      </c>
      <c r="L27" s="50">
        <f t="shared" si="17"/>
        <v>-15.55229778825929</v>
      </c>
      <c r="M27" s="57">
        <v>3.8880744470648221</v>
      </c>
      <c r="N27" s="57">
        <v>19.440372235324112</v>
      </c>
      <c r="O27" s="44">
        <f t="shared" si="18"/>
        <v>-7</v>
      </c>
      <c r="P27" s="44">
        <f t="shared" si="19"/>
        <v>28</v>
      </c>
      <c r="Q27" s="47">
        <v>379</v>
      </c>
      <c r="R27" s="47">
        <v>7</v>
      </c>
      <c r="S27" s="47">
        <v>21</v>
      </c>
      <c r="T27" s="47">
        <f t="shared" si="20"/>
        <v>35</v>
      </c>
      <c r="U27" s="47">
        <v>492</v>
      </c>
      <c r="V27" s="47">
        <v>9</v>
      </c>
      <c r="W27" s="47">
        <v>26</v>
      </c>
      <c r="X27" s="54">
        <v>-5.4433042258907491</v>
      </c>
    </row>
    <row r="28" spans="1:24" ht="18.75" customHeight="1" x14ac:dyDescent="0.15">
      <c r="A28" s="5" t="s">
        <v>10</v>
      </c>
      <c r="B28" s="40">
        <f t="shared" si="14"/>
        <v>-9</v>
      </c>
      <c r="C28" s="40">
        <v>4</v>
      </c>
      <c r="D28" s="68">
        <f t="shared" si="2"/>
        <v>-0.30769230769230771</v>
      </c>
      <c r="E28" s="40">
        <f t="shared" si="15"/>
        <v>-112</v>
      </c>
      <c r="F28" s="68">
        <f t="shared" si="3"/>
        <v>-1.087378640776699</v>
      </c>
      <c r="G28" s="40">
        <f>H28-J28</f>
        <v>-8</v>
      </c>
      <c r="H28" s="40">
        <v>1</v>
      </c>
      <c r="I28" s="40">
        <v>26</v>
      </c>
      <c r="J28" s="40">
        <v>9</v>
      </c>
      <c r="K28" s="40">
        <v>92</v>
      </c>
      <c r="L28" s="48">
        <f t="shared" si="17"/>
        <v>-16.310160427807485</v>
      </c>
      <c r="M28" s="56">
        <v>2.0387700534759357</v>
      </c>
      <c r="N28" s="56">
        <v>18.348930481283421</v>
      </c>
      <c r="O28" s="40">
        <f t="shared" si="18"/>
        <v>-1</v>
      </c>
      <c r="P28" s="40">
        <f t="shared" si="19"/>
        <v>9</v>
      </c>
      <c r="Q28" s="40">
        <v>134</v>
      </c>
      <c r="R28" s="40">
        <v>5</v>
      </c>
      <c r="S28" s="40">
        <v>4</v>
      </c>
      <c r="T28" s="40">
        <f t="shared" si="20"/>
        <v>10</v>
      </c>
      <c r="U28" s="40">
        <v>180</v>
      </c>
      <c r="V28" s="40">
        <v>4</v>
      </c>
      <c r="W28" s="40">
        <v>6</v>
      </c>
      <c r="X28" s="48">
        <v>-2.0387700534759396</v>
      </c>
    </row>
    <row r="29" spans="1:24" ht="18.75" customHeight="1" x14ac:dyDescent="0.15">
      <c r="A29" s="3" t="s">
        <v>9</v>
      </c>
      <c r="B29" s="42">
        <f t="shared" si="14"/>
        <v>-12</v>
      </c>
      <c r="C29" s="42">
        <v>-6</v>
      </c>
      <c r="D29" s="69">
        <f t="shared" si="2"/>
        <v>1</v>
      </c>
      <c r="E29" s="42">
        <f t="shared" si="15"/>
        <v>-115</v>
      </c>
      <c r="F29" s="69">
        <f t="shared" si="3"/>
        <v>-1.116504854368932</v>
      </c>
      <c r="G29" s="42">
        <f t="shared" si="16"/>
        <v>-4</v>
      </c>
      <c r="H29" s="42">
        <v>12</v>
      </c>
      <c r="I29" s="42">
        <v>120</v>
      </c>
      <c r="J29" s="42">
        <v>16</v>
      </c>
      <c r="K29" s="42">
        <v>217</v>
      </c>
      <c r="L29" s="49">
        <f t="shared" si="17"/>
        <v>-3.0559208466403671</v>
      </c>
      <c r="M29" s="58">
        <v>9.167762539921096</v>
      </c>
      <c r="N29" s="58">
        <v>12.223683386561463</v>
      </c>
      <c r="O29" s="41">
        <f t="shared" si="18"/>
        <v>-8</v>
      </c>
      <c r="P29" s="41">
        <f t="shared" si="19"/>
        <v>33</v>
      </c>
      <c r="Q29" s="42">
        <v>494</v>
      </c>
      <c r="R29" s="42">
        <v>13</v>
      </c>
      <c r="S29" s="42">
        <v>20</v>
      </c>
      <c r="T29" s="42">
        <f t="shared" si="20"/>
        <v>41</v>
      </c>
      <c r="U29" s="42">
        <v>512</v>
      </c>
      <c r="V29" s="42">
        <v>19</v>
      </c>
      <c r="W29" s="42">
        <v>22</v>
      </c>
      <c r="X29" s="49">
        <v>-6.1118416932807307</v>
      </c>
    </row>
    <row r="30" spans="1:24" ht="18.75" customHeight="1" x14ac:dyDescent="0.15">
      <c r="A30" s="3" t="s">
        <v>8</v>
      </c>
      <c r="B30" s="42">
        <f t="shared" si="14"/>
        <v>-5</v>
      </c>
      <c r="C30" s="42">
        <v>42</v>
      </c>
      <c r="D30" s="69">
        <f t="shared" si="2"/>
        <v>-0.8936170212765957</v>
      </c>
      <c r="E30" s="42">
        <f t="shared" si="15"/>
        <v>-250</v>
      </c>
      <c r="F30" s="69">
        <f t="shared" si="3"/>
        <v>-1.0204081632653061</v>
      </c>
      <c r="G30" s="42">
        <f t="shared" si="16"/>
        <v>-10</v>
      </c>
      <c r="H30" s="42">
        <v>9</v>
      </c>
      <c r="I30" s="42">
        <v>94</v>
      </c>
      <c r="J30" s="42">
        <v>19</v>
      </c>
      <c r="K30" s="42">
        <v>246</v>
      </c>
      <c r="L30" s="52">
        <f t="shared" si="17"/>
        <v>-7.5187969924812021</v>
      </c>
      <c r="M30" s="59">
        <v>6.7669172932330826</v>
      </c>
      <c r="N30" s="59">
        <v>14.285714285714285</v>
      </c>
      <c r="O30" s="42">
        <f t="shared" si="18"/>
        <v>5</v>
      </c>
      <c r="P30" s="42">
        <f t="shared" si="19"/>
        <v>30</v>
      </c>
      <c r="Q30" s="42">
        <v>370</v>
      </c>
      <c r="R30" s="42">
        <v>16</v>
      </c>
      <c r="S30" s="42">
        <v>14</v>
      </c>
      <c r="T30" s="42">
        <f t="shared" si="20"/>
        <v>25</v>
      </c>
      <c r="U30" s="42">
        <v>468</v>
      </c>
      <c r="V30" s="42">
        <v>13</v>
      </c>
      <c r="W30" s="42">
        <v>12</v>
      </c>
      <c r="X30" s="49">
        <v>3.7593984962406033</v>
      </c>
    </row>
    <row r="31" spans="1:24" ht="18.75" customHeight="1" x14ac:dyDescent="0.15">
      <c r="A31" s="1" t="s">
        <v>7</v>
      </c>
      <c r="B31" s="43">
        <f t="shared" si="14"/>
        <v>-24</v>
      </c>
      <c r="C31" s="43">
        <v>-16</v>
      </c>
      <c r="D31" s="70">
        <f t="shared" si="2"/>
        <v>2</v>
      </c>
      <c r="E31" s="43">
        <f t="shared" si="15"/>
        <v>-208</v>
      </c>
      <c r="F31" s="70">
        <f t="shared" si="3"/>
        <v>-1.1304347826086956</v>
      </c>
      <c r="G31" s="43">
        <f t="shared" si="16"/>
        <v>-8</v>
      </c>
      <c r="H31" s="43">
        <v>6</v>
      </c>
      <c r="I31" s="43">
        <v>83</v>
      </c>
      <c r="J31" s="43">
        <v>14</v>
      </c>
      <c r="K31" s="44">
        <v>206</v>
      </c>
      <c r="L31" s="50">
        <f t="shared" si="17"/>
        <v>-6.9649611075429965</v>
      </c>
      <c r="M31" s="57">
        <v>5.2237208306572471</v>
      </c>
      <c r="N31" s="57">
        <v>12.188681938200244</v>
      </c>
      <c r="O31" s="43">
        <f t="shared" si="18"/>
        <v>-16</v>
      </c>
      <c r="P31" s="43">
        <f t="shared" si="19"/>
        <v>19</v>
      </c>
      <c r="Q31" s="43">
        <v>331</v>
      </c>
      <c r="R31" s="43">
        <v>9</v>
      </c>
      <c r="S31" s="43">
        <v>10</v>
      </c>
      <c r="T31" s="43">
        <f t="shared" si="20"/>
        <v>35</v>
      </c>
      <c r="U31" s="43">
        <v>416</v>
      </c>
      <c r="V31" s="43">
        <v>16</v>
      </c>
      <c r="W31" s="43">
        <v>19</v>
      </c>
      <c r="X31" s="53">
        <v>-13.929922215085991</v>
      </c>
    </row>
    <row r="32" spans="1:24" ht="18.75" customHeight="1" x14ac:dyDescent="0.15">
      <c r="A32" s="5" t="s">
        <v>6</v>
      </c>
      <c r="B32" s="40">
        <f t="shared" si="14"/>
        <v>5</v>
      </c>
      <c r="C32" s="40">
        <v>4</v>
      </c>
      <c r="D32" s="68">
        <f t="shared" si="2"/>
        <v>4</v>
      </c>
      <c r="E32" s="40">
        <f t="shared" si="15"/>
        <v>0</v>
      </c>
      <c r="F32" s="68">
        <f t="shared" si="3"/>
        <v>0</v>
      </c>
      <c r="G32" s="40">
        <f t="shared" si="16"/>
        <v>0</v>
      </c>
      <c r="H32" s="40">
        <v>2</v>
      </c>
      <c r="I32" s="40">
        <v>34</v>
      </c>
      <c r="J32" s="40">
        <v>2</v>
      </c>
      <c r="K32" s="40">
        <v>39</v>
      </c>
      <c r="L32" s="48">
        <f t="shared" si="17"/>
        <v>0</v>
      </c>
      <c r="M32" s="56">
        <v>6.95354801937874</v>
      </c>
      <c r="N32" s="56">
        <v>6.95354801937874</v>
      </c>
      <c r="O32" s="40">
        <f t="shared" si="18"/>
        <v>5</v>
      </c>
      <c r="P32" s="40">
        <f t="shared" si="19"/>
        <v>13</v>
      </c>
      <c r="Q32" s="41">
        <v>163</v>
      </c>
      <c r="R32" s="41">
        <v>3</v>
      </c>
      <c r="S32" s="41">
        <v>10</v>
      </c>
      <c r="T32" s="41">
        <f t="shared" si="20"/>
        <v>8</v>
      </c>
      <c r="U32" s="41">
        <v>158</v>
      </c>
      <c r="V32" s="41">
        <v>2</v>
      </c>
      <c r="W32" s="41">
        <v>6</v>
      </c>
      <c r="X32" s="52">
        <v>17.383870048446845</v>
      </c>
    </row>
    <row r="33" spans="1:24" ht="18.75" customHeight="1" x14ac:dyDescent="0.15">
      <c r="A33" s="3" t="s">
        <v>5</v>
      </c>
      <c r="B33" s="42">
        <f t="shared" si="14"/>
        <v>-6</v>
      </c>
      <c r="C33" s="42">
        <v>23</v>
      </c>
      <c r="D33" s="69">
        <f t="shared" si="2"/>
        <v>-0.7931034482758621</v>
      </c>
      <c r="E33" s="42">
        <f t="shared" si="15"/>
        <v>-287</v>
      </c>
      <c r="F33" s="69">
        <f t="shared" si="3"/>
        <v>-1.0213523131672597</v>
      </c>
      <c r="G33" s="42">
        <f t="shared" si="16"/>
        <v>-12</v>
      </c>
      <c r="H33" s="42">
        <v>4</v>
      </c>
      <c r="I33" s="42">
        <v>70</v>
      </c>
      <c r="J33" s="42">
        <v>16</v>
      </c>
      <c r="K33" s="42">
        <v>293</v>
      </c>
      <c r="L33" s="49">
        <f t="shared" si="17"/>
        <v>-9.5256685535818857</v>
      </c>
      <c r="M33" s="58">
        <v>3.1752228511939617</v>
      </c>
      <c r="N33" s="58">
        <v>12.700891404775847</v>
      </c>
      <c r="O33" s="42">
        <f t="shared" si="18"/>
        <v>6</v>
      </c>
      <c r="P33" s="42">
        <f t="shared" si="19"/>
        <v>29</v>
      </c>
      <c r="Q33" s="42">
        <v>375</v>
      </c>
      <c r="R33" s="42">
        <v>6</v>
      </c>
      <c r="S33" s="42">
        <v>23</v>
      </c>
      <c r="T33" s="42">
        <f t="shared" si="20"/>
        <v>23</v>
      </c>
      <c r="U33" s="42">
        <v>439</v>
      </c>
      <c r="V33" s="42">
        <v>8</v>
      </c>
      <c r="W33" s="42">
        <v>15</v>
      </c>
      <c r="X33" s="49">
        <v>4.7628342767909402</v>
      </c>
    </row>
    <row r="34" spans="1:24" ht="18.75" customHeight="1" x14ac:dyDescent="0.15">
      <c r="A34" s="3" t="s">
        <v>4</v>
      </c>
      <c r="B34" s="42">
        <f t="shared" si="14"/>
        <v>-3</v>
      </c>
      <c r="C34" s="42">
        <v>7</v>
      </c>
      <c r="D34" s="69">
        <f t="shared" si="2"/>
        <v>-0.7</v>
      </c>
      <c r="E34" s="42">
        <f t="shared" si="15"/>
        <v>-144</v>
      </c>
      <c r="F34" s="69">
        <f t="shared" si="3"/>
        <v>-1.0212765957446808</v>
      </c>
      <c r="G34" s="42">
        <f t="shared" si="16"/>
        <v>-1</v>
      </c>
      <c r="H34" s="42">
        <v>5</v>
      </c>
      <c r="I34" s="42">
        <v>50</v>
      </c>
      <c r="J34" s="42">
        <v>6</v>
      </c>
      <c r="K34" s="42">
        <v>127</v>
      </c>
      <c r="L34" s="49">
        <f t="shared" si="17"/>
        <v>-1.1846960574868914</v>
      </c>
      <c r="M34" s="58">
        <v>5.9234802874344528</v>
      </c>
      <c r="N34" s="58">
        <v>7.1081763449213442</v>
      </c>
      <c r="O34" s="42">
        <f>P34-T34</f>
        <v>-2</v>
      </c>
      <c r="P34" s="42">
        <f t="shared" si="19"/>
        <v>18</v>
      </c>
      <c r="Q34" s="42">
        <v>220</v>
      </c>
      <c r="R34" s="42">
        <v>8</v>
      </c>
      <c r="S34" s="42">
        <v>10</v>
      </c>
      <c r="T34" s="42">
        <f t="shared" si="20"/>
        <v>20</v>
      </c>
      <c r="U34" s="42">
        <v>287</v>
      </c>
      <c r="V34" s="42">
        <v>17</v>
      </c>
      <c r="W34" s="42">
        <v>3</v>
      </c>
      <c r="X34" s="49">
        <v>-2.3693921149737811</v>
      </c>
    </row>
    <row r="35" spans="1:24" ht="18.75" customHeight="1" x14ac:dyDescent="0.15">
      <c r="A35" s="1" t="s">
        <v>3</v>
      </c>
      <c r="B35" s="43">
        <f t="shared" si="14"/>
        <v>4</v>
      </c>
      <c r="C35" s="43">
        <v>4</v>
      </c>
      <c r="D35" s="70" t="str">
        <f t="shared" si="2"/>
        <v>-</v>
      </c>
      <c r="E35" s="43">
        <f t="shared" si="15"/>
        <v>-99</v>
      </c>
      <c r="F35" s="70">
        <f t="shared" si="3"/>
        <v>-0.96116504854368934</v>
      </c>
      <c r="G35" s="43">
        <f t="shared" si="16"/>
        <v>-3</v>
      </c>
      <c r="H35" s="43">
        <v>3</v>
      </c>
      <c r="I35" s="43">
        <v>69</v>
      </c>
      <c r="J35" s="43">
        <v>6</v>
      </c>
      <c r="K35" s="44">
        <v>145</v>
      </c>
      <c r="L35" s="50">
        <f t="shared" si="17"/>
        <v>-3.4714976761832497</v>
      </c>
      <c r="M35" s="57">
        <v>3.4714976761832497</v>
      </c>
      <c r="N35" s="57">
        <v>6.9429953523664993</v>
      </c>
      <c r="O35" s="44">
        <f t="shared" si="18"/>
        <v>7</v>
      </c>
      <c r="P35" s="44">
        <f t="shared" si="19"/>
        <v>22</v>
      </c>
      <c r="Q35" s="47">
        <v>291</v>
      </c>
      <c r="R35" s="47">
        <v>7</v>
      </c>
      <c r="S35" s="47">
        <v>15</v>
      </c>
      <c r="T35" s="47">
        <f t="shared" si="20"/>
        <v>15</v>
      </c>
      <c r="U35" s="47">
        <v>314</v>
      </c>
      <c r="V35" s="47">
        <v>3</v>
      </c>
      <c r="W35" s="47">
        <v>12</v>
      </c>
      <c r="X35" s="54">
        <v>8.1001612444275786</v>
      </c>
    </row>
    <row r="36" spans="1:24" ht="18.75" customHeight="1" x14ac:dyDescent="0.15">
      <c r="A36" s="5" t="s">
        <v>2</v>
      </c>
      <c r="B36" s="40">
        <f t="shared" si="14"/>
        <v>-4</v>
      </c>
      <c r="C36" s="40">
        <v>3</v>
      </c>
      <c r="D36" s="68">
        <f t="shared" si="2"/>
        <v>-0.4285714285714286</v>
      </c>
      <c r="E36" s="40">
        <f t="shared" si="15"/>
        <v>-102</v>
      </c>
      <c r="F36" s="68">
        <f t="shared" si="3"/>
        <v>-1.0408163265306123</v>
      </c>
      <c r="G36" s="40">
        <f t="shared" si="16"/>
        <v>-6</v>
      </c>
      <c r="H36" s="40">
        <v>1</v>
      </c>
      <c r="I36" s="40">
        <v>14</v>
      </c>
      <c r="J36" s="40">
        <v>7</v>
      </c>
      <c r="K36" s="40">
        <v>108</v>
      </c>
      <c r="L36" s="48">
        <f t="shared" si="17"/>
        <v>-17.980840088430362</v>
      </c>
      <c r="M36" s="56">
        <v>2.9968066814050598</v>
      </c>
      <c r="N36" s="56">
        <v>20.977646769835424</v>
      </c>
      <c r="O36" s="40">
        <f t="shared" si="18"/>
        <v>2</v>
      </c>
      <c r="P36" s="40">
        <f t="shared" si="19"/>
        <v>13</v>
      </c>
      <c r="Q36" s="40">
        <v>103</v>
      </c>
      <c r="R36" s="40">
        <v>9</v>
      </c>
      <c r="S36" s="40">
        <v>4</v>
      </c>
      <c r="T36" s="40">
        <f t="shared" si="20"/>
        <v>11</v>
      </c>
      <c r="U36" s="40">
        <v>111</v>
      </c>
      <c r="V36" s="40">
        <v>7</v>
      </c>
      <c r="W36" s="40">
        <v>4</v>
      </c>
      <c r="X36" s="48">
        <v>5.993613362810116</v>
      </c>
    </row>
    <row r="37" spans="1:24" ht="18.75" customHeight="1" x14ac:dyDescent="0.15">
      <c r="A37" s="3" t="s">
        <v>1</v>
      </c>
      <c r="B37" s="42">
        <f t="shared" si="14"/>
        <v>-1</v>
      </c>
      <c r="C37" s="42">
        <v>8</v>
      </c>
      <c r="D37" s="69">
        <f t="shared" si="2"/>
        <v>-0.88888888888888884</v>
      </c>
      <c r="E37" s="42">
        <f t="shared" si="15"/>
        <v>-70</v>
      </c>
      <c r="F37" s="69">
        <f t="shared" si="3"/>
        <v>-1.0144927536231885</v>
      </c>
      <c r="G37" s="42">
        <f t="shared" si="16"/>
        <v>0</v>
      </c>
      <c r="H37" s="42">
        <v>3</v>
      </c>
      <c r="I37" s="42">
        <v>10</v>
      </c>
      <c r="J37" s="42">
        <v>3</v>
      </c>
      <c r="K37" s="42">
        <v>59</v>
      </c>
      <c r="L37" s="49">
        <f t="shared" si="17"/>
        <v>0</v>
      </c>
      <c r="M37" s="58">
        <v>12.94658648744252</v>
      </c>
      <c r="N37" s="58">
        <v>12.94658648744252</v>
      </c>
      <c r="O37" s="42">
        <f>P37-T37</f>
        <v>-1</v>
      </c>
      <c r="P37" s="41">
        <f t="shared" si="19"/>
        <v>1</v>
      </c>
      <c r="Q37" s="42">
        <v>71</v>
      </c>
      <c r="R37" s="42">
        <v>1</v>
      </c>
      <c r="S37" s="42">
        <v>0</v>
      </c>
      <c r="T37" s="42">
        <f t="shared" si="20"/>
        <v>2</v>
      </c>
      <c r="U37" s="42">
        <v>92</v>
      </c>
      <c r="V37" s="42">
        <v>1</v>
      </c>
      <c r="W37" s="42">
        <v>1</v>
      </c>
      <c r="X37" s="49">
        <v>-4.3155288291475058</v>
      </c>
    </row>
    <row r="38" spans="1:24" ht="18.75" customHeight="1" x14ac:dyDescent="0.15">
      <c r="A38" s="1" t="s">
        <v>0</v>
      </c>
      <c r="B38" s="43">
        <f t="shared" si="14"/>
        <v>-5</v>
      </c>
      <c r="C38" s="43">
        <v>-3</v>
      </c>
      <c r="D38" s="70">
        <f t="shared" si="2"/>
        <v>1.5</v>
      </c>
      <c r="E38" s="43">
        <f t="shared" si="15"/>
        <v>-83</v>
      </c>
      <c r="F38" s="70">
        <f t="shared" si="3"/>
        <v>-1.0641025641025641</v>
      </c>
      <c r="G38" s="43">
        <f t="shared" si="16"/>
        <v>-7</v>
      </c>
      <c r="H38" s="43">
        <v>1</v>
      </c>
      <c r="I38" s="43">
        <v>9</v>
      </c>
      <c r="J38" s="43">
        <v>8</v>
      </c>
      <c r="K38" s="44">
        <v>57</v>
      </c>
      <c r="L38" s="50">
        <f t="shared" si="17"/>
        <v>-32.595419847328245</v>
      </c>
      <c r="M38" s="57">
        <v>4.656488549618321</v>
      </c>
      <c r="N38" s="57">
        <v>37.251908396946568</v>
      </c>
      <c r="O38" s="44">
        <f t="shared" si="18"/>
        <v>2</v>
      </c>
      <c r="P38" s="43">
        <f t="shared" si="19"/>
        <v>4</v>
      </c>
      <c r="Q38" s="43">
        <v>51</v>
      </c>
      <c r="R38" s="43">
        <v>0</v>
      </c>
      <c r="S38" s="43">
        <v>4</v>
      </c>
      <c r="T38" s="43">
        <f t="shared" si="20"/>
        <v>2</v>
      </c>
      <c r="U38" s="43">
        <v>86</v>
      </c>
      <c r="V38" s="43">
        <v>1</v>
      </c>
      <c r="W38" s="43">
        <v>1</v>
      </c>
      <c r="X38" s="53">
        <v>9.3129770992366421</v>
      </c>
    </row>
    <row r="39" spans="1:24" x14ac:dyDescent="0.15">
      <c r="A39" s="60" t="s">
        <v>59</v>
      </c>
      <c r="F39" s="72"/>
    </row>
    <row r="40" spans="1:24" x14ac:dyDescent="0.15">
      <c r="A40" s="60" t="s">
        <v>60</v>
      </c>
    </row>
    <row r="41" spans="1:24" x14ac:dyDescent="0.15">
      <c r="A41" s="60" t="s">
        <v>61</v>
      </c>
    </row>
  </sheetData>
  <mergeCells count="19">
    <mergeCell ref="I6:I8"/>
    <mergeCell ref="K6:K8"/>
    <mergeCell ref="Q7:Q8"/>
    <mergeCell ref="L7:L8"/>
    <mergeCell ref="T6:W6"/>
    <mergeCell ref="X7:X8"/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5" zoomScaleNormal="100" zoomScaleSheetLayoutView="85" workbookViewId="0">
      <selection activeCell="A3" sqref="A3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62</v>
      </c>
      <c r="C2" s="16"/>
      <c r="D2" s="16"/>
    </row>
    <row r="3" spans="1:22" x14ac:dyDescent="0.15">
      <c r="C3" s="16"/>
      <c r="D3" s="16"/>
    </row>
    <row r="4" spans="1:22" x14ac:dyDescent="0.15">
      <c r="A4" t="s">
        <v>52</v>
      </c>
      <c r="C4" s="16"/>
      <c r="D4" s="16"/>
    </row>
    <row r="5" spans="1:22" ht="13.5" customHeight="1" x14ac:dyDescent="0.15">
      <c r="A5" s="79" t="s">
        <v>39</v>
      </c>
      <c r="B5" s="86" t="s">
        <v>42</v>
      </c>
      <c r="C5" s="87"/>
      <c r="D5" s="88"/>
      <c r="E5" s="76" t="s">
        <v>41</v>
      </c>
      <c r="F5" s="77"/>
      <c r="G5" s="77"/>
      <c r="H5" s="77"/>
      <c r="I5" s="77"/>
      <c r="J5" s="77"/>
      <c r="K5" s="77"/>
      <c r="L5" s="78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15">
      <c r="A6" s="80"/>
      <c r="B6" s="25"/>
      <c r="C6" s="82" t="s">
        <v>38</v>
      </c>
      <c r="D6" s="82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6" t="s">
        <v>36</v>
      </c>
      <c r="O6" s="77"/>
      <c r="P6" s="77"/>
      <c r="Q6" s="78"/>
      <c r="R6" s="76" t="s">
        <v>35</v>
      </c>
      <c r="S6" s="77"/>
      <c r="T6" s="77"/>
      <c r="U6" s="78"/>
      <c r="V6" s="26" t="s">
        <v>48</v>
      </c>
    </row>
    <row r="7" spans="1:22" ht="13.5" customHeight="1" x14ac:dyDescent="0.15">
      <c r="A7" s="80"/>
      <c r="B7" s="23" t="s">
        <v>43</v>
      </c>
      <c r="C7" s="83"/>
      <c r="D7" s="83"/>
      <c r="E7" s="11" t="s">
        <v>32</v>
      </c>
      <c r="F7" s="23" t="s">
        <v>34</v>
      </c>
      <c r="G7" s="85"/>
      <c r="H7" s="28" t="s">
        <v>33</v>
      </c>
      <c r="I7" s="8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85" t="s">
        <v>31</v>
      </c>
      <c r="U7" s="30" t="s">
        <v>49</v>
      </c>
      <c r="V7" s="74" t="s">
        <v>50</v>
      </c>
    </row>
    <row r="8" spans="1:22" x14ac:dyDescent="0.15">
      <c r="A8" s="81"/>
      <c r="B8" s="24"/>
      <c r="C8" s="84"/>
      <c r="D8" s="84"/>
      <c r="E8" s="11"/>
      <c r="F8" s="24"/>
      <c r="G8" s="75"/>
      <c r="H8" s="29"/>
      <c r="I8" s="75"/>
      <c r="J8" s="75"/>
      <c r="K8" s="29"/>
      <c r="L8" s="29"/>
      <c r="M8" s="29"/>
      <c r="N8" s="29"/>
      <c r="O8" s="75"/>
      <c r="P8" s="75"/>
      <c r="Q8" s="31"/>
      <c r="R8" s="29"/>
      <c r="S8" s="75"/>
      <c r="T8" s="75"/>
      <c r="U8" s="31"/>
      <c r="V8" s="75"/>
    </row>
    <row r="9" spans="1:22" ht="15" customHeight="1" x14ac:dyDescent="0.15">
      <c r="A9" s="8" t="s">
        <v>29</v>
      </c>
      <c r="B9" s="34">
        <f t="shared" ref="B9:H9" si="0">B10+B11</f>
        <v>-83</v>
      </c>
      <c r="C9" s="34">
        <f t="shared" si="0"/>
        <v>32</v>
      </c>
      <c r="D9" s="34">
        <f t="shared" si="0"/>
        <v>-2020</v>
      </c>
      <c r="E9" s="34">
        <f t="shared" si="0"/>
        <v>-160</v>
      </c>
      <c r="F9" s="34">
        <f t="shared" si="0"/>
        <v>134</v>
      </c>
      <c r="G9" s="34">
        <f t="shared" si="0"/>
        <v>1933</v>
      </c>
      <c r="H9" s="34">
        <f t="shared" si="0"/>
        <v>294</v>
      </c>
      <c r="I9" s="34">
        <f>I10+I11</f>
        <v>3483</v>
      </c>
      <c r="J9" s="51">
        <f>K9-L9</f>
        <v>-7.409150604650458</v>
      </c>
      <c r="K9" s="51">
        <v>6.2051636313947576</v>
      </c>
      <c r="L9" s="51">
        <v>13.614314236045216</v>
      </c>
      <c r="M9" s="34">
        <f t="shared" ref="M9:U9" si="1">M10+M11</f>
        <v>77</v>
      </c>
      <c r="N9" s="34">
        <f t="shared" si="1"/>
        <v>526</v>
      </c>
      <c r="O9" s="34">
        <f t="shared" si="1"/>
        <v>8187</v>
      </c>
      <c r="P9" s="34">
        <f t="shared" si="1"/>
        <v>327</v>
      </c>
      <c r="Q9" s="34">
        <f t="shared" si="1"/>
        <v>199</v>
      </c>
      <c r="R9" s="34">
        <f>R10+R11</f>
        <v>449</v>
      </c>
      <c r="S9" s="34">
        <f t="shared" si="1"/>
        <v>8657</v>
      </c>
      <c r="T9" s="34">
        <f t="shared" si="1"/>
        <v>250</v>
      </c>
      <c r="U9" s="34">
        <f t="shared" si="1"/>
        <v>199</v>
      </c>
      <c r="V9" s="51">
        <v>3.5656537284880301</v>
      </c>
    </row>
    <row r="10" spans="1:22" ht="15" customHeight="1" x14ac:dyDescent="0.15">
      <c r="A10" s="6" t="s">
        <v>28</v>
      </c>
      <c r="B10" s="35">
        <f t="shared" ref="B10:I10" si="2">B20+B21+B22+B23</f>
        <v>-36</v>
      </c>
      <c r="C10" s="35">
        <f t="shared" si="2"/>
        <v>-1</v>
      </c>
      <c r="D10" s="35">
        <f t="shared" si="2"/>
        <v>-1046</v>
      </c>
      <c r="E10" s="35">
        <f t="shared" si="2"/>
        <v>-105</v>
      </c>
      <c r="F10" s="35">
        <f t="shared" si="2"/>
        <v>101</v>
      </c>
      <c r="G10" s="35">
        <f t="shared" si="2"/>
        <v>1502</v>
      </c>
      <c r="H10" s="35">
        <f t="shared" si="2"/>
        <v>206</v>
      </c>
      <c r="I10" s="35">
        <f t="shared" si="2"/>
        <v>2431</v>
      </c>
      <c r="J10" s="48">
        <f t="shared" ref="J10:J38" si="3">K10-L10</f>
        <v>-6.4513854614679529</v>
      </c>
      <c r="K10" s="48">
        <v>6.205618396269176</v>
      </c>
      <c r="L10" s="48">
        <v>12.657003857737129</v>
      </c>
      <c r="M10" s="35">
        <f t="shared" ref="M10:U10" si="4">M20+M21+M22+M23</f>
        <v>69</v>
      </c>
      <c r="N10" s="35">
        <f t="shared" si="4"/>
        <v>391</v>
      </c>
      <c r="O10" s="35">
        <f t="shared" si="4"/>
        <v>6477</v>
      </c>
      <c r="P10" s="35">
        <f t="shared" si="4"/>
        <v>259</v>
      </c>
      <c r="Q10" s="35">
        <f t="shared" si="4"/>
        <v>132</v>
      </c>
      <c r="R10" s="35">
        <f t="shared" si="4"/>
        <v>322</v>
      </c>
      <c r="S10" s="35">
        <f t="shared" si="4"/>
        <v>6594</v>
      </c>
      <c r="T10" s="35">
        <f t="shared" si="4"/>
        <v>206</v>
      </c>
      <c r="U10" s="35">
        <f t="shared" si="4"/>
        <v>116</v>
      </c>
      <c r="V10" s="48">
        <v>4.2394818746789404</v>
      </c>
    </row>
    <row r="11" spans="1:22" ht="15" customHeight="1" x14ac:dyDescent="0.15">
      <c r="A11" s="2" t="s">
        <v>27</v>
      </c>
      <c r="B11" s="36">
        <f t="shared" ref="B11:I11" si="5">B12+B13+B14+B15+B16</f>
        <v>-47</v>
      </c>
      <c r="C11" s="36">
        <f t="shared" si="5"/>
        <v>33</v>
      </c>
      <c r="D11" s="36">
        <f t="shared" si="5"/>
        <v>-974</v>
      </c>
      <c r="E11" s="36">
        <f t="shared" si="5"/>
        <v>-55</v>
      </c>
      <c r="F11" s="36">
        <f t="shared" si="5"/>
        <v>33</v>
      </c>
      <c r="G11" s="36">
        <f t="shared" si="5"/>
        <v>431</v>
      </c>
      <c r="H11" s="36">
        <f t="shared" si="5"/>
        <v>88</v>
      </c>
      <c r="I11" s="36">
        <f t="shared" si="5"/>
        <v>1052</v>
      </c>
      <c r="J11" s="53">
        <f t="shared" si="3"/>
        <v>-10.339620315581854</v>
      </c>
      <c r="K11" s="53">
        <v>6.2037721893491122</v>
      </c>
      <c r="L11" s="53">
        <v>16.543392504930967</v>
      </c>
      <c r="M11" s="36">
        <f t="shared" ref="M11:U11" si="6">M12+M13+M14+M15+M16</f>
        <v>8</v>
      </c>
      <c r="N11" s="36">
        <f t="shared" si="6"/>
        <v>135</v>
      </c>
      <c r="O11" s="36">
        <f t="shared" si="6"/>
        <v>1710</v>
      </c>
      <c r="P11" s="36">
        <f t="shared" si="6"/>
        <v>68</v>
      </c>
      <c r="Q11" s="36">
        <f t="shared" si="6"/>
        <v>67</v>
      </c>
      <c r="R11" s="36">
        <f t="shared" si="6"/>
        <v>127</v>
      </c>
      <c r="S11" s="36">
        <f t="shared" si="6"/>
        <v>2063</v>
      </c>
      <c r="T11" s="36">
        <f t="shared" si="6"/>
        <v>44</v>
      </c>
      <c r="U11" s="36">
        <f t="shared" si="6"/>
        <v>83</v>
      </c>
      <c r="V11" s="53">
        <v>1.5039447731755402</v>
      </c>
    </row>
    <row r="12" spans="1:22" ht="15" customHeight="1" x14ac:dyDescent="0.15">
      <c r="A12" s="6" t="s">
        <v>26</v>
      </c>
      <c r="B12" s="35">
        <f t="shared" ref="B12:I12" si="7">B24</f>
        <v>-3</v>
      </c>
      <c r="C12" s="35">
        <f t="shared" si="7"/>
        <v>-1</v>
      </c>
      <c r="D12" s="35">
        <f t="shared" si="7"/>
        <v>-76</v>
      </c>
      <c r="E12" s="35">
        <f t="shared" si="7"/>
        <v>-10</v>
      </c>
      <c r="F12" s="35">
        <f t="shared" si="7"/>
        <v>1</v>
      </c>
      <c r="G12" s="35">
        <f t="shared" si="7"/>
        <v>39</v>
      </c>
      <c r="H12" s="35">
        <f t="shared" si="7"/>
        <v>11</v>
      </c>
      <c r="I12" s="35">
        <f t="shared" si="7"/>
        <v>94</v>
      </c>
      <c r="J12" s="48">
        <f t="shared" si="3"/>
        <v>-23.828124999999996</v>
      </c>
      <c r="K12" s="48">
        <v>2.3828125</v>
      </c>
      <c r="L12" s="48">
        <v>26.210937499999996</v>
      </c>
      <c r="M12" s="35">
        <f t="shared" ref="M12:U12" si="8">M24</f>
        <v>7</v>
      </c>
      <c r="N12" s="35">
        <f t="shared" si="8"/>
        <v>11</v>
      </c>
      <c r="O12" s="35">
        <f t="shared" si="8"/>
        <v>136</v>
      </c>
      <c r="P12" s="35">
        <f t="shared" si="8"/>
        <v>7</v>
      </c>
      <c r="Q12" s="35">
        <f t="shared" si="8"/>
        <v>4</v>
      </c>
      <c r="R12" s="35">
        <f t="shared" si="8"/>
        <v>4</v>
      </c>
      <c r="S12" s="35">
        <f t="shared" si="8"/>
        <v>157</v>
      </c>
      <c r="T12" s="35">
        <f t="shared" si="8"/>
        <v>1</v>
      </c>
      <c r="U12" s="35">
        <f t="shared" si="8"/>
        <v>3</v>
      </c>
      <c r="V12" s="48">
        <v>16.679687499999996</v>
      </c>
    </row>
    <row r="13" spans="1:22" ht="15" customHeight="1" x14ac:dyDescent="0.15">
      <c r="A13" s="4" t="s">
        <v>25</v>
      </c>
      <c r="B13" s="37">
        <f t="shared" ref="B13:I13" si="9">B25+B26+B27</f>
        <v>-26</v>
      </c>
      <c r="C13" s="37">
        <f t="shared" si="9"/>
        <v>5</v>
      </c>
      <c r="D13" s="37">
        <f t="shared" si="9"/>
        <v>-244</v>
      </c>
      <c r="E13" s="37">
        <f t="shared" si="9"/>
        <v>-21</v>
      </c>
      <c r="F13" s="37">
        <f t="shared" si="9"/>
        <v>5</v>
      </c>
      <c r="G13" s="37">
        <f t="shared" si="9"/>
        <v>72</v>
      </c>
      <c r="H13" s="37">
        <f t="shared" si="9"/>
        <v>26</v>
      </c>
      <c r="I13" s="37">
        <f t="shared" si="9"/>
        <v>204</v>
      </c>
      <c r="J13" s="49">
        <f t="shared" si="3"/>
        <v>-21.798689696247767</v>
      </c>
      <c r="K13" s="49">
        <v>5.1901642133923254</v>
      </c>
      <c r="L13" s="49">
        <v>26.988853909640092</v>
      </c>
      <c r="M13" s="37">
        <f t="shared" ref="M13:U13" si="10">M25+M26+M27</f>
        <v>-5</v>
      </c>
      <c r="N13" s="37">
        <f t="shared" si="10"/>
        <v>26</v>
      </c>
      <c r="O13" s="37">
        <f t="shared" si="10"/>
        <v>284</v>
      </c>
      <c r="P13" s="37">
        <f t="shared" si="10"/>
        <v>10</v>
      </c>
      <c r="Q13" s="37">
        <f t="shared" si="10"/>
        <v>16</v>
      </c>
      <c r="R13" s="37">
        <f t="shared" si="10"/>
        <v>31</v>
      </c>
      <c r="S13" s="37">
        <f t="shared" si="10"/>
        <v>396</v>
      </c>
      <c r="T13" s="37">
        <f t="shared" si="10"/>
        <v>9</v>
      </c>
      <c r="U13" s="37">
        <f t="shared" si="10"/>
        <v>22</v>
      </c>
      <c r="V13" s="49">
        <v>-5.1901642133923289</v>
      </c>
    </row>
    <row r="14" spans="1:22" ht="15" customHeight="1" x14ac:dyDescent="0.15">
      <c r="A14" s="4" t="s">
        <v>24</v>
      </c>
      <c r="B14" s="37">
        <f t="shared" ref="B14:I14" si="11">B28+B29+B30+B31</f>
        <v>-15</v>
      </c>
      <c r="C14" s="37">
        <f t="shared" si="11"/>
        <v>14</v>
      </c>
      <c r="D14" s="37">
        <f t="shared" si="11"/>
        <v>-307</v>
      </c>
      <c r="E14" s="37">
        <f t="shared" si="11"/>
        <v>-7</v>
      </c>
      <c r="F14" s="37">
        <f t="shared" si="11"/>
        <v>19</v>
      </c>
      <c r="G14" s="37">
        <f t="shared" si="11"/>
        <v>180</v>
      </c>
      <c r="H14" s="37">
        <f t="shared" si="11"/>
        <v>26</v>
      </c>
      <c r="I14" s="37">
        <f t="shared" si="11"/>
        <v>356</v>
      </c>
      <c r="J14" s="49">
        <f t="shared" si="3"/>
        <v>-3.450365641792251</v>
      </c>
      <c r="K14" s="49">
        <v>9.3652781705789661</v>
      </c>
      <c r="L14" s="49">
        <v>12.815643812371217</v>
      </c>
      <c r="M14" s="37">
        <f t="shared" ref="M14:U14" si="12">M28+M29+M30+M31</f>
        <v>-8</v>
      </c>
      <c r="N14" s="37">
        <f t="shared" si="12"/>
        <v>49</v>
      </c>
      <c r="O14" s="37">
        <f t="shared" si="12"/>
        <v>644</v>
      </c>
      <c r="P14" s="37">
        <f t="shared" si="12"/>
        <v>28</v>
      </c>
      <c r="Q14" s="37">
        <f t="shared" si="12"/>
        <v>21</v>
      </c>
      <c r="R14" s="37">
        <f t="shared" si="12"/>
        <v>57</v>
      </c>
      <c r="S14" s="37">
        <f t="shared" si="12"/>
        <v>775</v>
      </c>
      <c r="T14" s="37">
        <f t="shared" si="12"/>
        <v>24</v>
      </c>
      <c r="U14" s="37">
        <f t="shared" si="12"/>
        <v>33</v>
      </c>
      <c r="V14" s="49">
        <v>-3.9432750191911445</v>
      </c>
    </row>
    <row r="15" spans="1:22" ht="15" customHeight="1" x14ac:dyDescent="0.15">
      <c r="A15" s="4" t="s">
        <v>23</v>
      </c>
      <c r="B15" s="37">
        <f t="shared" ref="B15:I15" si="13">B32+B33+B34+B35</f>
        <v>0</v>
      </c>
      <c r="C15" s="37">
        <f t="shared" si="13"/>
        <v>16</v>
      </c>
      <c r="D15" s="37">
        <f t="shared" si="13"/>
        <v>-226</v>
      </c>
      <c r="E15" s="37">
        <f t="shared" si="13"/>
        <v>-7</v>
      </c>
      <c r="F15" s="37">
        <f t="shared" si="13"/>
        <v>6</v>
      </c>
      <c r="G15" s="37">
        <f t="shared" si="13"/>
        <v>125</v>
      </c>
      <c r="H15" s="37">
        <f t="shared" si="13"/>
        <v>13</v>
      </c>
      <c r="I15" s="37">
        <f t="shared" si="13"/>
        <v>280</v>
      </c>
      <c r="J15" s="49">
        <f t="shared" si="3"/>
        <v>-4.5317060228177235</v>
      </c>
      <c r="K15" s="49">
        <v>3.8843194481294772</v>
      </c>
      <c r="L15" s="49">
        <v>8.4160254709472007</v>
      </c>
      <c r="M15" s="37">
        <f t="shared" ref="M15:U15" si="14">M32+M33+M34+M35</f>
        <v>7</v>
      </c>
      <c r="N15" s="37">
        <f t="shared" si="14"/>
        <v>36</v>
      </c>
      <c r="O15" s="37">
        <f t="shared" si="14"/>
        <v>515</v>
      </c>
      <c r="P15" s="37">
        <f t="shared" si="14"/>
        <v>14</v>
      </c>
      <c r="Q15" s="37">
        <f t="shared" si="14"/>
        <v>22</v>
      </c>
      <c r="R15" s="37">
        <f t="shared" si="14"/>
        <v>29</v>
      </c>
      <c r="S15" s="37">
        <f t="shared" si="14"/>
        <v>586</v>
      </c>
      <c r="T15" s="37">
        <f t="shared" si="14"/>
        <v>7</v>
      </c>
      <c r="U15" s="37">
        <f t="shared" si="14"/>
        <v>22</v>
      </c>
      <c r="V15" s="49">
        <v>4.5317060228177226</v>
      </c>
    </row>
    <row r="16" spans="1:22" ht="15" customHeight="1" x14ac:dyDescent="0.15">
      <c r="A16" s="2" t="s">
        <v>22</v>
      </c>
      <c r="B16" s="36">
        <f t="shared" ref="B16:I16" si="15">B36+B37+B38</f>
        <v>-3</v>
      </c>
      <c r="C16" s="36">
        <f t="shared" si="15"/>
        <v>-1</v>
      </c>
      <c r="D16" s="36">
        <f t="shared" si="15"/>
        <v>-121</v>
      </c>
      <c r="E16" s="36">
        <f t="shared" si="15"/>
        <v>-10</v>
      </c>
      <c r="F16" s="36">
        <f t="shared" si="15"/>
        <v>2</v>
      </c>
      <c r="G16" s="36">
        <f t="shared" si="15"/>
        <v>15</v>
      </c>
      <c r="H16" s="36">
        <f t="shared" si="15"/>
        <v>12</v>
      </c>
      <c r="I16" s="36">
        <f t="shared" si="15"/>
        <v>118</v>
      </c>
      <c r="J16" s="53">
        <f t="shared" si="3"/>
        <v>-27.558165800768016</v>
      </c>
      <c r="K16" s="53">
        <v>5.5116331601536022</v>
      </c>
      <c r="L16" s="53">
        <v>33.069798960921617</v>
      </c>
      <c r="M16" s="36">
        <f t="shared" ref="M16:U16" si="16">M36+M37+M38</f>
        <v>7</v>
      </c>
      <c r="N16" s="36">
        <f t="shared" si="16"/>
        <v>13</v>
      </c>
      <c r="O16" s="36">
        <f t="shared" si="16"/>
        <v>131</v>
      </c>
      <c r="P16" s="36">
        <f t="shared" si="16"/>
        <v>9</v>
      </c>
      <c r="Q16" s="36">
        <f t="shared" si="16"/>
        <v>4</v>
      </c>
      <c r="R16" s="36">
        <f t="shared" si="16"/>
        <v>6</v>
      </c>
      <c r="S16" s="36">
        <f t="shared" si="16"/>
        <v>149</v>
      </c>
      <c r="T16" s="36">
        <f t="shared" si="16"/>
        <v>3</v>
      </c>
      <c r="U16" s="36">
        <f t="shared" si="16"/>
        <v>3</v>
      </c>
      <c r="V16" s="53">
        <v>19.290716060537612</v>
      </c>
    </row>
    <row r="17" spans="1:22" ht="15" customHeight="1" x14ac:dyDescent="0.15">
      <c r="A17" s="6" t="s">
        <v>21</v>
      </c>
      <c r="B17" s="35">
        <f t="shared" ref="B17:I17" si="17">B12+B13+B20</f>
        <v>-48</v>
      </c>
      <c r="C17" s="35">
        <f t="shared" si="17"/>
        <v>3</v>
      </c>
      <c r="D17" s="35">
        <f t="shared" si="17"/>
        <v>-801</v>
      </c>
      <c r="E17" s="35">
        <f t="shared" si="17"/>
        <v>-80</v>
      </c>
      <c r="F17" s="35">
        <f t="shared" si="17"/>
        <v>47</v>
      </c>
      <c r="G17" s="35">
        <f t="shared" si="17"/>
        <v>791</v>
      </c>
      <c r="H17" s="35">
        <f t="shared" si="17"/>
        <v>127</v>
      </c>
      <c r="I17" s="35">
        <f t="shared" si="17"/>
        <v>1345</v>
      </c>
      <c r="J17" s="48">
        <f t="shared" si="3"/>
        <v>-9.0266730790573799</v>
      </c>
      <c r="K17" s="48">
        <v>5.3031704339462102</v>
      </c>
      <c r="L17" s="48">
        <v>14.32984351300359</v>
      </c>
      <c r="M17" s="35">
        <f t="shared" ref="M17:U17" si="18">M12+M13+M20</f>
        <v>32</v>
      </c>
      <c r="N17" s="35">
        <f t="shared" si="18"/>
        <v>176</v>
      </c>
      <c r="O17" s="35">
        <f t="shared" si="18"/>
        <v>2898</v>
      </c>
      <c r="P17" s="35">
        <f t="shared" si="18"/>
        <v>120</v>
      </c>
      <c r="Q17" s="35">
        <f t="shared" si="18"/>
        <v>56</v>
      </c>
      <c r="R17" s="35">
        <f t="shared" si="18"/>
        <v>144</v>
      </c>
      <c r="S17" s="35">
        <f t="shared" si="18"/>
        <v>3145</v>
      </c>
      <c r="T17" s="35">
        <f t="shared" si="18"/>
        <v>87</v>
      </c>
      <c r="U17" s="35">
        <f t="shared" si="18"/>
        <v>57</v>
      </c>
      <c r="V17" s="48">
        <v>3.6106692316229498</v>
      </c>
    </row>
    <row r="18" spans="1:22" ht="15" customHeight="1" x14ac:dyDescent="0.15">
      <c r="A18" s="4" t="s">
        <v>20</v>
      </c>
      <c r="B18" s="37">
        <f t="shared" ref="B18:I18" si="19">B14+B22</f>
        <v>-36</v>
      </c>
      <c r="C18" s="37">
        <f t="shared" si="19"/>
        <v>4</v>
      </c>
      <c r="D18" s="37">
        <f t="shared" si="19"/>
        <v>-527</v>
      </c>
      <c r="E18" s="37">
        <f t="shared" si="19"/>
        <v>-24</v>
      </c>
      <c r="F18" s="37">
        <f t="shared" si="19"/>
        <v>31</v>
      </c>
      <c r="G18" s="37">
        <f t="shared" si="19"/>
        <v>336</v>
      </c>
      <c r="H18" s="37">
        <f t="shared" si="19"/>
        <v>55</v>
      </c>
      <c r="I18" s="37">
        <f t="shared" si="19"/>
        <v>662</v>
      </c>
      <c r="J18" s="49">
        <f t="shared" si="3"/>
        <v>-6.2769309923467738</v>
      </c>
      <c r="K18" s="49">
        <v>8.1077025317812517</v>
      </c>
      <c r="L18" s="49">
        <v>14.384633524128025</v>
      </c>
      <c r="M18" s="37">
        <f t="shared" ref="M18:U18" si="20">M14+M22</f>
        <v>-12</v>
      </c>
      <c r="N18" s="37">
        <f t="shared" si="20"/>
        <v>95</v>
      </c>
      <c r="O18" s="37">
        <f t="shared" si="20"/>
        <v>1309</v>
      </c>
      <c r="P18" s="37">
        <f t="shared" si="20"/>
        <v>49</v>
      </c>
      <c r="Q18" s="37">
        <f t="shared" si="20"/>
        <v>46</v>
      </c>
      <c r="R18" s="37">
        <f t="shared" si="20"/>
        <v>107</v>
      </c>
      <c r="S18" s="37">
        <f t="shared" si="20"/>
        <v>1510</v>
      </c>
      <c r="T18" s="37">
        <f t="shared" si="20"/>
        <v>45</v>
      </c>
      <c r="U18" s="37">
        <f t="shared" si="20"/>
        <v>62</v>
      </c>
      <c r="V18" s="49">
        <v>-3.1384654961733887</v>
      </c>
    </row>
    <row r="19" spans="1:22" ht="15" customHeight="1" x14ac:dyDescent="0.15">
      <c r="A19" s="2" t="s">
        <v>19</v>
      </c>
      <c r="B19" s="36">
        <f t="shared" ref="B19:I19" si="21">B15+B16+B21+B23</f>
        <v>1</v>
      </c>
      <c r="C19" s="36">
        <f t="shared" si="21"/>
        <v>25</v>
      </c>
      <c r="D19" s="36">
        <f t="shared" si="21"/>
        <v>-692</v>
      </c>
      <c r="E19" s="36">
        <f t="shared" si="21"/>
        <v>-56</v>
      </c>
      <c r="F19" s="36">
        <f t="shared" si="21"/>
        <v>56</v>
      </c>
      <c r="G19" s="36">
        <f t="shared" si="21"/>
        <v>806</v>
      </c>
      <c r="H19" s="36">
        <f t="shared" si="21"/>
        <v>112</v>
      </c>
      <c r="I19" s="36">
        <f t="shared" si="21"/>
        <v>1476</v>
      </c>
      <c r="J19" s="53">
        <f t="shared" si="3"/>
        <v>-6.2859403608527247</v>
      </c>
      <c r="K19" s="53">
        <v>6.2859403608527247</v>
      </c>
      <c r="L19" s="53">
        <v>12.571880721705449</v>
      </c>
      <c r="M19" s="36">
        <f t="shared" ref="M19:U19" si="22">M15+M16+M21+M23</f>
        <v>57</v>
      </c>
      <c r="N19" s="36">
        <f t="shared" si="22"/>
        <v>255</v>
      </c>
      <c r="O19" s="36">
        <f t="shared" si="22"/>
        <v>3980</v>
      </c>
      <c r="P19" s="36">
        <f t="shared" si="22"/>
        <v>158</v>
      </c>
      <c r="Q19" s="36">
        <f t="shared" si="22"/>
        <v>97</v>
      </c>
      <c r="R19" s="36">
        <f t="shared" si="22"/>
        <v>198</v>
      </c>
      <c r="S19" s="36">
        <f t="shared" si="22"/>
        <v>4002</v>
      </c>
      <c r="T19" s="36">
        <f t="shared" si="22"/>
        <v>118</v>
      </c>
      <c r="U19" s="36">
        <f t="shared" si="22"/>
        <v>80</v>
      </c>
      <c r="V19" s="53">
        <v>6.3981892958679545</v>
      </c>
    </row>
    <row r="20" spans="1:22" ht="15" customHeight="1" x14ac:dyDescent="0.15">
      <c r="A20" s="5" t="s">
        <v>18</v>
      </c>
      <c r="B20" s="40">
        <f>E20+M20</f>
        <v>-19</v>
      </c>
      <c r="C20" s="40">
        <v>-1</v>
      </c>
      <c r="D20" s="40">
        <f>G20-I20+O20-S20</f>
        <v>-481</v>
      </c>
      <c r="E20" s="40">
        <f>F20-H20</f>
        <v>-49</v>
      </c>
      <c r="F20" s="40">
        <v>41</v>
      </c>
      <c r="G20" s="40">
        <v>680</v>
      </c>
      <c r="H20" s="40">
        <v>90</v>
      </c>
      <c r="I20" s="40">
        <v>1047</v>
      </c>
      <c r="J20" s="61">
        <f t="shared" si="3"/>
        <v>-6.5511610831662122</v>
      </c>
      <c r="K20" s="61">
        <v>5.4815837634656059</v>
      </c>
      <c r="L20" s="61">
        <v>12.032744846631818</v>
      </c>
      <c r="M20" s="40">
        <f>N20-R20</f>
        <v>30</v>
      </c>
      <c r="N20" s="40">
        <f>SUM(P20:Q20)</f>
        <v>139</v>
      </c>
      <c r="O20" s="41">
        <v>2478</v>
      </c>
      <c r="P20" s="41">
        <v>103</v>
      </c>
      <c r="Q20" s="41">
        <v>36</v>
      </c>
      <c r="R20" s="41">
        <f>SUM(T20:U20)</f>
        <v>109</v>
      </c>
      <c r="S20" s="41">
        <v>2592</v>
      </c>
      <c r="T20" s="41">
        <v>77</v>
      </c>
      <c r="U20" s="41">
        <v>32</v>
      </c>
      <c r="V20" s="52">
        <v>4.0109149488772751</v>
      </c>
    </row>
    <row r="21" spans="1:22" ht="15" customHeight="1" x14ac:dyDescent="0.15">
      <c r="A21" s="3" t="s">
        <v>17</v>
      </c>
      <c r="B21" s="42">
        <f t="shared" ref="B21:B38" si="23">E21+M21</f>
        <v>12</v>
      </c>
      <c r="C21" s="42">
        <v>13</v>
      </c>
      <c r="D21" s="42">
        <f t="shared" ref="D21:D38" si="24">G21-I21+O21-S21</f>
        <v>-240</v>
      </c>
      <c r="E21" s="42">
        <f t="shared" ref="E21:E38" si="25">F21-H21</f>
        <v>-26</v>
      </c>
      <c r="F21" s="42">
        <v>41</v>
      </c>
      <c r="G21" s="42">
        <v>571</v>
      </c>
      <c r="H21" s="42">
        <v>67</v>
      </c>
      <c r="I21" s="42">
        <v>867</v>
      </c>
      <c r="J21" s="62">
        <f t="shared" si="3"/>
        <v>-4.5444126074498579</v>
      </c>
      <c r="K21" s="62">
        <v>7.1661891117478502</v>
      </c>
      <c r="L21" s="62">
        <v>11.710601719197708</v>
      </c>
      <c r="M21" s="42">
        <f t="shared" ref="M21:M38" si="26">N21-R21</f>
        <v>38</v>
      </c>
      <c r="N21" s="42">
        <f>SUM(P21:Q21)</f>
        <v>160</v>
      </c>
      <c r="O21" s="42">
        <v>2634</v>
      </c>
      <c r="P21" s="42">
        <v>108</v>
      </c>
      <c r="Q21" s="42">
        <v>52</v>
      </c>
      <c r="R21" s="42">
        <f t="shared" ref="R21:R38" si="27">SUM(T21:U21)</f>
        <v>122</v>
      </c>
      <c r="S21" s="42">
        <v>2578</v>
      </c>
      <c r="T21" s="42">
        <v>84</v>
      </c>
      <c r="U21" s="42">
        <v>38</v>
      </c>
      <c r="V21" s="49">
        <v>6.6418338108882509</v>
      </c>
    </row>
    <row r="22" spans="1:22" ht="15" customHeight="1" x14ac:dyDescent="0.15">
      <c r="A22" s="3" t="s">
        <v>16</v>
      </c>
      <c r="B22" s="42">
        <f t="shared" si="23"/>
        <v>-21</v>
      </c>
      <c r="C22" s="42">
        <v>-10</v>
      </c>
      <c r="D22" s="42">
        <f t="shared" si="24"/>
        <v>-220</v>
      </c>
      <c r="E22" s="42">
        <f t="shared" si="25"/>
        <v>-17</v>
      </c>
      <c r="F22" s="42">
        <v>12</v>
      </c>
      <c r="G22" s="42">
        <v>156</v>
      </c>
      <c r="H22" s="42">
        <v>29</v>
      </c>
      <c r="I22" s="42">
        <v>306</v>
      </c>
      <c r="J22" s="62">
        <f t="shared" si="3"/>
        <v>-9.4720496894409916</v>
      </c>
      <c r="K22" s="62">
        <v>6.686152721958349</v>
      </c>
      <c r="L22" s="62">
        <v>16.158202411399341</v>
      </c>
      <c r="M22" s="42">
        <f>N22-R22</f>
        <v>-4</v>
      </c>
      <c r="N22" s="42">
        <f t="shared" ref="N22:N38" si="28">SUM(P22:Q22)</f>
        <v>46</v>
      </c>
      <c r="O22" s="42">
        <v>665</v>
      </c>
      <c r="P22" s="42">
        <v>21</v>
      </c>
      <c r="Q22" s="42">
        <v>25</v>
      </c>
      <c r="R22" s="42">
        <f t="shared" si="27"/>
        <v>50</v>
      </c>
      <c r="S22" s="42">
        <v>735</v>
      </c>
      <c r="T22" s="42">
        <v>21</v>
      </c>
      <c r="U22" s="42">
        <v>29</v>
      </c>
      <c r="V22" s="49">
        <v>-2.2287175739861134</v>
      </c>
    </row>
    <row r="23" spans="1:22" ht="15" customHeight="1" x14ac:dyDescent="0.15">
      <c r="A23" s="1" t="s">
        <v>15</v>
      </c>
      <c r="B23" s="43">
        <f t="shared" si="23"/>
        <v>-8</v>
      </c>
      <c r="C23" s="43">
        <v>-3</v>
      </c>
      <c r="D23" s="43">
        <f t="shared" si="24"/>
        <v>-105</v>
      </c>
      <c r="E23" s="43">
        <f t="shared" si="25"/>
        <v>-13</v>
      </c>
      <c r="F23" s="43">
        <v>7</v>
      </c>
      <c r="G23" s="43">
        <v>95</v>
      </c>
      <c r="H23" s="43">
        <v>20</v>
      </c>
      <c r="I23" s="43">
        <v>211</v>
      </c>
      <c r="J23" s="63">
        <f t="shared" si="3"/>
        <v>-10.15690041626641</v>
      </c>
      <c r="K23" s="63">
        <v>5.4691002241434523</v>
      </c>
      <c r="L23" s="63">
        <v>15.626000640409861</v>
      </c>
      <c r="M23" s="43">
        <f t="shared" si="26"/>
        <v>5</v>
      </c>
      <c r="N23" s="43">
        <f t="shared" si="28"/>
        <v>46</v>
      </c>
      <c r="O23" s="43">
        <v>700</v>
      </c>
      <c r="P23" s="43">
        <v>27</v>
      </c>
      <c r="Q23" s="43">
        <v>19</v>
      </c>
      <c r="R23" s="43">
        <f t="shared" si="27"/>
        <v>41</v>
      </c>
      <c r="S23" s="47">
        <v>689</v>
      </c>
      <c r="T23" s="47">
        <v>24</v>
      </c>
      <c r="U23" s="47">
        <v>17</v>
      </c>
      <c r="V23" s="54">
        <v>3.9065001601024676</v>
      </c>
    </row>
    <row r="24" spans="1:22" ht="15" customHeight="1" x14ac:dyDescent="0.15">
      <c r="A24" s="7" t="s">
        <v>14</v>
      </c>
      <c r="B24" s="45">
        <f t="shared" si="23"/>
        <v>-3</v>
      </c>
      <c r="C24" s="45">
        <v>-1</v>
      </c>
      <c r="D24" s="45">
        <f t="shared" si="24"/>
        <v>-76</v>
      </c>
      <c r="E24" s="40">
        <f t="shared" si="25"/>
        <v>-10</v>
      </c>
      <c r="F24" s="45">
        <v>1</v>
      </c>
      <c r="G24" s="45">
        <v>39</v>
      </c>
      <c r="H24" s="45">
        <v>11</v>
      </c>
      <c r="I24" s="46">
        <v>94</v>
      </c>
      <c r="J24" s="73">
        <f t="shared" si="3"/>
        <v>-23.828124999999996</v>
      </c>
      <c r="K24" s="73">
        <v>2.3828125</v>
      </c>
      <c r="L24" s="73">
        <v>26.210937499999996</v>
      </c>
      <c r="M24" s="40">
        <f t="shared" si="26"/>
        <v>7</v>
      </c>
      <c r="N24" s="45">
        <f t="shared" si="28"/>
        <v>11</v>
      </c>
      <c r="O24" s="45">
        <v>136</v>
      </c>
      <c r="P24" s="45">
        <v>7</v>
      </c>
      <c r="Q24" s="45">
        <v>4</v>
      </c>
      <c r="R24" s="45">
        <f t="shared" si="27"/>
        <v>4</v>
      </c>
      <c r="S24" s="45">
        <v>157</v>
      </c>
      <c r="T24" s="45">
        <v>1</v>
      </c>
      <c r="U24" s="45">
        <v>3</v>
      </c>
      <c r="V24" s="51">
        <v>16.679687499999996</v>
      </c>
    </row>
    <row r="25" spans="1:22" ht="15" customHeight="1" x14ac:dyDescent="0.15">
      <c r="A25" s="5" t="s">
        <v>13</v>
      </c>
      <c r="B25" s="40">
        <f t="shared" si="23"/>
        <v>-4</v>
      </c>
      <c r="C25" s="40">
        <v>0</v>
      </c>
      <c r="D25" s="40">
        <f t="shared" si="24"/>
        <v>-37</v>
      </c>
      <c r="E25" s="40">
        <f t="shared" si="25"/>
        <v>-3</v>
      </c>
      <c r="F25" s="40">
        <v>0</v>
      </c>
      <c r="G25" s="40">
        <v>4</v>
      </c>
      <c r="H25" s="40">
        <v>3</v>
      </c>
      <c r="I25" s="40">
        <v>26</v>
      </c>
      <c r="J25" s="61">
        <f t="shared" si="3"/>
        <v>-27.333831217326363</v>
      </c>
      <c r="K25" s="61">
        <v>0</v>
      </c>
      <c r="L25" s="61">
        <v>27.333831217326363</v>
      </c>
      <c r="M25" s="40">
        <f t="shared" si="26"/>
        <v>-1</v>
      </c>
      <c r="N25" s="40">
        <f t="shared" si="28"/>
        <v>3</v>
      </c>
      <c r="O25" s="40">
        <v>27</v>
      </c>
      <c r="P25" s="40">
        <v>2</v>
      </c>
      <c r="Q25" s="40">
        <v>1</v>
      </c>
      <c r="R25" s="40">
        <f t="shared" si="27"/>
        <v>4</v>
      </c>
      <c r="S25" s="41">
        <v>42</v>
      </c>
      <c r="T25" s="41">
        <v>1</v>
      </c>
      <c r="U25" s="41">
        <v>3</v>
      </c>
      <c r="V25" s="52">
        <v>-9.111277072442121</v>
      </c>
    </row>
    <row r="26" spans="1:22" ht="15" customHeight="1" x14ac:dyDescent="0.15">
      <c r="A26" s="3" t="s">
        <v>12</v>
      </c>
      <c r="B26" s="42">
        <f t="shared" si="23"/>
        <v>-13</v>
      </c>
      <c r="C26" s="42">
        <v>-3</v>
      </c>
      <c r="D26" s="42">
        <f t="shared" si="24"/>
        <v>-85</v>
      </c>
      <c r="E26" s="42">
        <f t="shared" si="25"/>
        <v>-8</v>
      </c>
      <c r="F26" s="42">
        <v>1</v>
      </c>
      <c r="G26" s="42">
        <v>16</v>
      </c>
      <c r="H26" s="42">
        <v>9</v>
      </c>
      <c r="I26" s="42">
        <v>57</v>
      </c>
      <c r="J26" s="62">
        <f t="shared" si="3"/>
        <v>-33.219877467665079</v>
      </c>
      <c r="K26" s="62">
        <v>4.1524846834581348</v>
      </c>
      <c r="L26" s="62">
        <v>37.372362151123212</v>
      </c>
      <c r="M26" s="42">
        <f t="shared" si="26"/>
        <v>-5</v>
      </c>
      <c r="N26" s="42">
        <f t="shared" si="28"/>
        <v>4</v>
      </c>
      <c r="O26" s="42">
        <v>64</v>
      </c>
      <c r="P26" s="42">
        <v>4</v>
      </c>
      <c r="Q26" s="42">
        <v>0</v>
      </c>
      <c r="R26" s="42">
        <f t="shared" si="27"/>
        <v>9</v>
      </c>
      <c r="S26" s="42">
        <v>108</v>
      </c>
      <c r="T26" s="42">
        <v>2</v>
      </c>
      <c r="U26" s="42">
        <v>7</v>
      </c>
      <c r="V26" s="49">
        <v>-20.762423417290673</v>
      </c>
    </row>
    <row r="27" spans="1:22" ht="15" customHeight="1" x14ac:dyDescent="0.15">
      <c r="A27" s="1" t="s">
        <v>11</v>
      </c>
      <c r="B27" s="43">
        <f t="shared" si="23"/>
        <v>-9</v>
      </c>
      <c r="C27" s="43">
        <v>8</v>
      </c>
      <c r="D27" s="43">
        <f t="shared" si="24"/>
        <v>-122</v>
      </c>
      <c r="E27" s="43">
        <f t="shared" si="25"/>
        <v>-10</v>
      </c>
      <c r="F27" s="43">
        <v>4</v>
      </c>
      <c r="G27" s="43">
        <v>52</v>
      </c>
      <c r="H27" s="43">
        <v>14</v>
      </c>
      <c r="I27" s="43">
        <v>121</v>
      </c>
      <c r="J27" s="63">
        <f t="shared" si="3"/>
        <v>-16.318887105403959</v>
      </c>
      <c r="K27" s="63">
        <v>6.5275548421615834</v>
      </c>
      <c r="L27" s="63">
        <v>22.846441947565545</v>
      </c>
      <c r="M27" s="43">
        <f t="shared" si="26"/>
        <v>1</v>
      </c>
      <c r="N27" s="43">
        <f t="shared" si="28"/>
        <v>19</v>
      </c>
      <c r="O27" s="47">
        <v>193</v>
      </c>
      <c r="P27" s="47">
        <v>4</v>
      </c>
      <c r="Q27" s="47">
        <v>15</v>
      </c>
      <c r="R27" s="47">
        <f t="shared" si="27"/>
        <v>18</v>
      </c>
      <c r="S27" s="47">
        <v>246</v>
      </c>
      <c r="T27" s="47">
        <v>6</v>
      </c>
      <c r="U27" s="47">
        <v>12</v>
      </c>
      <c r="V27" s="54">
        <v>1.631888710540391</v>
      </c>
    </row>
    <row r="28" spans="1:22" ht="15" customHeight="1" x14ac:dyDescent="0.15">
      <c r="A28" s="5" t="s">
        <v>10</v>
      </c>
      <c r="B28" s="40">
        <f t="shared" si="23"/>
        <v>-1</v>
      </c>
      <c r="C28" s="40">
        <v>1</v>
      </c>
      <c r="D28" s="40">
        <f t="shared" si="24"/>
        <v>-46</v>
      </c>
      <c r="E28" s="40">
        <f t="shared" si="25"/>
        <v>-3</v>
      </c>
      <c r="F28" s="40">
        <v>1</v>
      </c>
      <c r="G28" s="40">
        <v>17</v>
      </c>
      <c r="H28" s="40">
        <v>4</v>
      </c>
      <c r="I28" s="40">
        <v>44</v>
      </c>
      <c r="J28" s="61">
        <f t="shared" si="3"/>
        <v>-12.923728813559322</v>
      </c>
      <c r="K28" s="61">
        <v>4.3079096045197742</v>
      </c>
      <c r="L28" s="61">
        <v>17.231638418079097</v>
      </c>
      <c r="M28" s="40">
        <f t="shared" si="26"/>
        <v>2</v>
      </c>
      <c r="N28" s="40">
        <f t="shared" si="28"/>
        <v>5</v>
      </c>
      <c r="O28" s="40">
        <v>65</v>
      </c>
      <c r="P28" s="40">
        <v>3</v>
      </c>
      <c r="Q28" s="40">
        <v>2</v>
      </c>
      <c r="R28" s="40">
        <f t="shared" si="27"/>
        <v>3</v>
      </c>
      <c r="S28" s="40">
        <v>84</v>
      </c>
      <c r="T28" s="40">
        <v>0</v>
      </c>
      <c r="U28" s="40">
        <v>3</v>
      </c>
      <c r="V28" s="48">
        <v>8.6158192090395449</v>
      </c>
    </row>
    <row r="29" spans="1:22" ht="15" customHeight="1" x14ac:dyDescent="0.15">
      <c r="A29" s="3" t="s">
        <v>9</v>
      </c>
      <c r="B29" s="42">
        <f t="shared" si="23"/>
        <v>-6</v>
      </c>
      <c r="C29" s="42">
        <v>-5</v>
      </c>
      <c r="D29" s="42">
        <f t="shared" si="24"/>
        <v>-49</v>
      </c>
      <c r="E29" s="42">
        <f>F29-H29</f>
        <v>4</v>
      </c>
      <c r="F29" s="42">
        <v>8</v>
      </c>
      <c r="G29" s="42">
        <v>64</v>
      </c>
      <c r="H29" s="42">
        <v>4</v>
      </c>
      <c r="I29" s="42">
        <v>102</v>
      </c>
      <c r="J29" s="62">
        <f t="shared" si="3"/>
        <v>6.4100880073558386</v>
      </c>
      <c r="K29" s="62">
        <v>12.820176014711677</v>
      </c>
      <c r="L29" s="62">
        <v>6.4100880073558386</v>
      </c>
      <c r="M29" s="42">
        <f t="shared" si="26"/>
        <v>-10</v>
      </c>
      <c r="N29" s="42">
        <f t="shared" si="28"/>
        <v>13</v>
      </c>
      <c r="O29" s="42">
        <v>248</v>
      </c>
      <c r="P29" s="42">
        <v>7</v>
      </c>
      <c r="Q29" s="42">
        <v>6</v>
      </c>
      <c r="R29" s="42">
        <f t="shared" si="27"/>
        <v>23</v>
      </c>
      <c r="S29" s="42">
        <v>259</v>
      </c>
      <c r="T29" s="42">
        <v>12</v>
      </c>
      <c r="U29" s="42">
        <v>11</v>
      </c>
      <c r="V29" s="49">
        <v>-16.0252200183896</v>
      </c>
    </row>
    <row r="30" spans="1:22" ht="15" customHeight="1" x14ac:dyDescent="0.15">
      <c r="A30" s="3" t="s">
        <v>8</v>
      </c>
      <c r="B30" s="42">
        <f t="shared" si="23"/>
        <v>4</v>
      </c>
      <c r="C30" s="42">
        <v>26</v>
      </c>
      <c r="D30" s="42">
        <f t="shared" si="24"/>
        <v>-112</v>
      </c>
      <c r="E30" s="42">
        <f t="shared" si="25"/>
        <v>-1</v>
      </c>
      <c r="F30" s="42">
        <v>7</v>
      </c>
      <c r="G30" s="42">
        <v>48</v>
      </c>
      <c r="H30" s="42">
        <v>8</v>
      </c>
      <c r="I30" s="42">
        <v>111</v>
      </c>
      <c r="J30" s="62">
        <f t="shared" si="3"/>
        <v>-1.606108478146389</v>
      </c>
      <c r="K30" s="62">
        <v>11.242759347024752</v>
      </c>
      <c r="L30" s="62">
        <v>12.848867825171141</v>
      </c>
      <c r="M30" s="42">
        <f t="shared" si="26"/>
        <v>5</v>
      </c>
      <c r="N30" s="42">
        <f t="shared" si="28"/>
        <v>19</v>
      </c>
      <c r="O30" s="42">
        <v>155</v>
      </c>
      <c r="P30" s="42">
        <v>12</v>
      </c>
      <c r="Q30" s="42">
        <v>7</v>
      </c>
      <c r="R30" s="42">
        <f t="shared" si="27"/>
        <v>14</v>
      </c>
      <c r="S30" s="42">
        <v>204</v>
      </c>
      <c r="T30" s="42">
        <v>7</v>
      </c>
      <c r="U30" s="42">
        <v>7</v>
      </c>
      <c r="V30" s="49">
        <v>8.0305423907319557</v>
      </c>
    </row>
    <row r="31" spans="1:22" ht="15" customHeight="1" x14ac:dyDescent="0.15">
      <c r="A31" s="1" t="s">
        <v>7</v>
      </c>
      <c r="B31" s="43">
        <f t="shared" si="23"/>
        <v>-12</v>
      </c>
      <c r="C31" s="43">
        <v>-8</v>
      </c>
      <c r="D31" s="43">
        <f t="shared" si="24"/>
        <v>-100</v>
      </c>
      <c r="E31" s="43">
        <f t="shared" si="25"/>
        <v>-7</v>
      </c>
      <c r="F31" s="43">
        <v>3</v>
      </c>
      <c r="G31" s="43">
        <v>51</v>
      </c>
      <c r="H31" s="43">
        <v>10</v>
      </c>
      <c r="I31" s="43">
        <v>99</v>
      </c>
      <c r="J31" s="63">
        <f t="shared" si="3"/>
        <v>-12.727272727272725</v>
      </c>
      <c r="K31" s="63">
        <v>5.454545454545455</v>
      </c>
      <c r="L31" s="63">
        <v>18.18181818181818</v>
      </c>
      <c r="M31" s="43">
        <f t="shared" si="26"/>
        <v>-5</v>
      </c>
      <c r="N31" s="43">
        <f t="shared" si="28"/>
        <v>12</v>
      </c>
      <c r="O31" s="43">
        <v>176</v>
      </c>
      <c r="P31" s="43">
        <v>6</v>
      </c>
      <c r="Q31" s="43">
        <v>6</v>
      </c>
      <c r="R31" s="43">
        <f t="shared" si="27"/>
        <v>17</v>
      </c>
      <c r="S31" s="43">
        <v>228</v>
      </c>
      <c r="T31" s="43">
        <v>5</v>
      </c>
      <c r="U31" s="43">
        <v>12</v>
      </c>
      <c r="V31" s="53">
        <v>-9.0909090909090899</v>
      </c>
    </row>
    <row r="32" spans="1:22" ht="15" customHeight="1" x14ac:dyDescent="0.15">
      <c r="A32" s="5" t="s">
        <v>6</v>
      </c>
      <c r="B32" s="40">
        <f t="shared" si="23"/>
        <v>2</v>
      </c>
      <c r="C32" s="40">
        <v>-4</v>
      </c>
      <c r="D32" s="40">
        <f t="shared" si="24"/>
        <v>12</v>
      </c>
      <c r="E32" s="40">
        <f t="shared" si="25"/>
        <v>-1</v>
      </c>
      <c r="F32" s="40">
        <v>1</v>
      </c>
      <c r="G32" s="40">
        <v>16</v>
      </c>
      <c r="H32" s="40">
        <v>2</v>
      </c>
      <c r="I32" s="40">
        <v>16</v>
      </c>
      <c r="J32" s="61">
        <f t="shared" si="3"/>
        <v>-7.484662576687116</v>
      </c>
      <c r="K32" s="61">
        <v>7.484662576687116</v>
      </c>
      <c r="L32" s="61">
        <v>14.969325153374232</v>
      </c>
      <c r="M32" s="40">
        <f t="shared" si="26"/>
        <v>3</v>
      </c>
      <c r="N32" s="40">
        <f t="shared" si="28"/>
        <v>7</v>
      </c>
      <c r="O32" s="41">
        <v>77</v>
      </c>
      <c r="P32" s="41">
        <v>2</v>
      </c>
      <c r="Q32" s="41">
        <v>5</v>
      </c>
      <c r="R32" s="41">
        <f t="shared" si="27"/>
        <v>4</v>
      </c>
      <c r="S32" s="41">
        <v>65</v>
      </c>
      <c r="T32" s="41">
        <v>1</v>
      </c>
      <c r="U32" s="41">
        <v>3</v>
      </c>
      <c r="V32" s="52">
        <v>22.453987730061357</v>
      </c>
    </row>
    <row r="33" spans="1:22" ht="15" customHeight="1" x14ac:dyDescent="0.15">
      <c r="A33" s="3" t="s">
        <v>5</v>
      </c>
      <c r="B33" s="42">
        <f t="shared" si="23"/>
        <v>-4</v>
      </c>
      <c r="C33" s="42">
        <v>18</v>
      </c>
      <c r="D33" s="42">
        <f t="shared" si="24"/>
        <v>-142</v>
      </c>
      <c r="E33" s="42">
        <f t="shared" si="25"/>
        <v>-5</v>
      </c>
      <c r="F33" s="42">
        <v>2</v>
      </c>
      <c r="G33" s="42">
        <v>42</v>
      </c>
      <c r="H33" s="42">
        <v>7</v>
      </c>
      <c r="I33" s="42">
        <v>141</v>
      </c>
      <c r="J33" s="62">
        <f t="shared" si="3"/>
        <v>-8.306100217864925</v>
      </c>
      <c r="K33" s="62">
        <v>3.3224400871459689</v>
      </c>
      <c r="L33" s="62">
        <v>11.628540305010894</v>
      </c>
      <c r="M33" s="42">
        <f t="shared" si="26"/>
        <v>1</v>
      </c>
      <c r="N33" s="42">
        <f t="shared" si="28"/>
        <v>13</v>
      </c>
      <c r="O33" s="42">
        <v>188</v>
      </c>
      <c r="P33" s="42">
        <v>5</v>
      </c>
      <c r="Q33" s="42">
        <v>8</v>
      </c>
      <c r="R33" s="42">
        <f t="shared" si="27"/>
        <v>12</v>
      </c>
      <c r="S33" s="42">
        <v>231</v>
      </c>
      <c r="T33" s="42">
        <v>2</v>
      </c>
      <c r="U33" s="42">
        <v>10</v>
      </c>
      <c r="V33" s="49">
        <v>1.6612200435729818</v>
      </c>
    </row>
    <row r="34" spans="1:22" ht="15" customHeight="1" x14ac:dyDescent="0.15">
      <c r="A34" s="3" t="s">
        <v>4</v>
      </c>
      <c r="B34" s="42">
        <f t="shared" si="23"/>
        <v>-1</v>
      </c>
      <c r="C34" s="42">
        <v>1</v>
      </c>
      <c r="D34" s="42">
        <f t="shared" si="24"/>
        <v>-53</v>
      </c>
      <c r="E34" s="42">
        <f t="shared" si="25"/>
        <v>-2</v>
      </c>
      <c r="F34" s="42">
        <v>1</v>
      </c>
      <c r="G34" s="42">
        <v>31</v>
      </c>
      <c r="H34" s="42">
        <v>3</v>
      </c>
      <c r="I34" s="42">
        <v>55</v>
      </c>
      <c r="J34" s="62">
        <f t="shared" si="3"/>
        <v>-4.9755301794453501</v>
      </c>
      <c r="K34" s="62">
        <v>2.4877650897226755</v>
      </c>
      <c r="L34" s="62">
        <v>7.4632952691680261</v>
      </c>
      <c r="M34" s="42">
        <f t="shared" si="26"/>
        <v>1</v>
      </c>
      <c r="N34" s="42">
        <f t="shared" si="28"/>
        <v>7</v>
      </c>
      <c r="O34" s="42">
        <v>113</v>
      </c>
      <c r="P34" s="42">
        <v>2</v>
      </c>
      <c r="Q34" s="42">
        <v>5</v>
      </c>
      <c r="R34" s="42">
        <f t="shared" si="27"/>
        <v>6</v>
      </c>
      <c r="S34" s="42">
        <v>142</v>
      </c>
      <c r="T34" s="42">
        <v>4</v>
      </c>
      <c r="U34" s="42">
        <v>2</v>
      </c>
      <c r="V34" s="49">
        <v>2.4877650897226768</v>
      </c>
    </row>
    <row r="35" spans="1:22" ht="15" customHeight="1" x14ac:dyDescent="0.15">
      <c r="A35" s="1" t="s">
        <v>3</v>
      </c>
      <c r="B35" s="43">
        <f t="shared" si="23"/>
        <v>3</v>
      </c>
      <c r="C35" s="43">
        <v>1</v>
      </c>
      <c r="D35" s="43">
        <f t="shared" si="24"/>
        <v>-43</v>
      </c>
      <c r="E35" s="43">
        <f t="shared" si="25"/>
        <v>1</v>
      </c>
      <c r="F35" s="43">
        <v>2</v>
      </c>
      <c r="G35" s="43">
        <v>36</v>
      </c>
      <c r="H35" s="43">
        <v>1</v>
      </c>
      <c r="I35" s="43">
        <v>68</v>
      </c>
      <c r="J35" s="63">
        <f t="shared" si="3"/>
        <v>2.4562109925508353</v>
      </c>
      <c r="K35" s="63">
        <v>4.9124219851016706</v>
      </c>
      <c r="L35" s="63">
        <v>2.4562109925508353</v>
      </c>
      <c r="M35" s="43">
        <f>N35-R35</f>
        <v>2</v>
      </c>
      <c r="N35" s="43">
        <f t="shared" si="28"/>
        <v>9</v>
      </c>
      <c r="O35" s="47">
        <v>137</v>
      </c>
      <c r="P35" s="47">
        <v>5</v>
      </c>
      <c r="Q35" s="47">
        <v>4</v>
      </c>
      <c r="R35" s="47">
        <f t="shared" si="27"/>
        <v>7</v>
      </c>
      <c r="S35" s="47">
        <v>148</v>
      </c>
      <c r="T35" s="47">
        <v>0</v>
      </c>
      <c r="U35" s="47">
        <v>7</v>
      </c>
      <c r="V35" s="54">
        <v>4.9124219851016697</v>
      </c>
    </row>
    <row r="36" spans="1:22" ht="15" customHeight="1" x14ac:dyDescent="0.15">
      <c r="A36" s="5" t="s">
        <v>2</v>
      </c>
      <c r="B36" s="40">
        <f t="shared" si="23"/>
        <v>3</v>
      </c>
      <c r="C36" s="40">
        <v>3</v>
      </c>
      <c r="D36" s="40">
        <f t="shared" si="24"/>
        <v>-36</v>
      </c>
      <c r="E36" s="40">
        <f t="shared" si="25"/>
        <v>-5</v>
      </c>
      <c r="F36" s="40">
        <v>0</v>
      </c>
      <c r="G36" s="40">
        <v>8</v>
      </c>
      <c r="H36" s="40">
        <v>5</v>
      </c>
      <c r="I36" s="40">
        <v>58</v>
      </c>
      <c r="J36" s="61">
        <f t="shared" si="3"/>
        <v>-31.573498964803314</v>
      </c>
      <c r="K36" s="61">
        <v>0</v>
      </c>
      <c r="L36" s="61">
        <v>31.573498964803314</v>
      </c>
      <c r="M36" s="40">
        <f t="shared" si="26"/>
        <v>8</v>
      </c>
      <c r="N36" s="40">
        <f t="shared" si="28"/>
        <v>11</v>
      </c>
      <c r="O36" s="40">
        <v>60</v>
      </c>
      <c r="P36" s="40">
        <v>8</v>
      </c>
      <c r="Q36" s="40">
        <v>3</v>
      </c>
      <c r="R36" s="40">
        <f t="shared" si="27"/>
        <v>3</v>
      </c>
      <c r="S36" s="40">
        <v>46</v>
      </c>
      <c r="T36" s="40">
        <v>1</v>
      </c>
      <c r="U36" s="40">
        <v>2</v>
      </c>
      <c r="V36" s="48">
        <v>50.517598343685293</v>
      </c>
    </row>
    <row r="37" spans="1:22" ht="15" customHeight="1" x14ac:dyDescent="0.15">
      <c r="A37" s="3" t="s">
        <v>1</v>
      </c>
      <c r="B37" s="42">
        <f t="shared" si="23"/>
        <v>0</v>
      </c>
      <c r="C37" s="42">
        <v>5</v>
      </c>
      <c r="D37" s="42">
        <f t="shared" si="24"/>
        <v>-43</v>
      </c>
      <c r="E37" s="42">
        <f t="shared" si="25"/>
        <v>0</v>
      </c>
      <c r="F37" s="42">
        <v>2</v>
      </c>
      <c r="G37" s="42">
        <v>4</v>
      </c>
      <c r="H37" s="42">
        <v>2</v>
      </c>
      <c r="I37" s="42">
        <v>34</v>
      </c>
      <c r="J37" s="62">
        <f t="shared" si="3"/>
        <v>0</v>
      </c>
      <c r="K37" s="62">
        <v>19.01792673421668</v>
      </c>
      <c r="L37" s="62">
        <v>19.01792673421668</v>
      </c>
      <c r="M37" s="42">
        <f t="shared" si="26"/>
        <v>0</v>
      </c>
      <c r="N37" s="42">
        <f t="shared" si="28"/>
        <v>1</v>
      </c>
      <c r="O37" s="42">
        <v>39</v>
      </c>
      <c r="P37" s="42">
        <v>1</v>
      </c>
      <c r="Q37" s="42">
        <v>0</v>
      </c>
      <c r="R37" s="42">
        <f t="shared" si="27"/>
        <v>1</v>
      </c>
      <c r="S37" s="42">
        <v>52</v>
      </c>
      <c r="T37" s="42">
        <v>1</v>
      </c>
      <c r="U37" s="42">
        <v>0</v>
      </c>
      <c r="V37" s="49">
        <v>0</v>
      </c>
    </row>
    <row r="38" spans="1:22" ht="15" customHeight="1" x14ac:dyDescent="0.15">
      <c r="A38" s="1" t="s">
        <v>0</v>
      </c>
      <c r="B38" s="43">
        <f t="shared" si="23"/>
        <v>-6</v>
      </c>
      <c r="C38" s="43">
        <v>-9</v>
      </c>
      <c r="D38" s="43">
        <f t="shared" si="24"/>
        <v>-42</v>
      </c>
      <c r="E38" s="43">
        <f t="shared" si="25"/>
        <v>-5</v>
      </c>
      <c r="F38" s="43">
        <v>0</v>
      </c>
      <c r="G38" s="43">
        <v>3</v>
      </c>
      <c r="H38" s="43">
        <v>5</v>
      </c>
      <c r="I38" s="43">
        <v>26</v>
      </c>
      <c r="J38" s="63">
        <f t="shared" si="3"/>
        <v>-50.330033003300329</v>
      </c>
      <c r="K38" s="63">
        <v>0</v>
      </c>
      <c r="L38" s="63">
        <v>50.330033003300329</v>
      </c>
      <c r="M38" s="43">
        <f t="shared" si="26"/>
        <v>-1</v>
      </c>
      <c r="N38" s="43">
        <f t="shared" si="28"/>
        <v>1</v>
      </c>
      <c r="O38" s="43">
        <v>32</v>
      </c>
      <c r="P38" s="43">
        <v>0</v>
      </c>
      <c r="Q38" s="43">
        <v>1</v>
      </c>
      <c r="R38" s="43">
        <f t="shared" si="27"/>
        <v>2</v>
      </c>
      <c r="S38" s="43">
        <v>51</v>
      </c>
      <c r="T38" s="43">
        <v>1</v>
      </c>
      <c r="U38" s="43">
        <v>1</v>
      </c>
      <c r="V38" s="53">
        <v>-10.066006600660065</v>
      </c>
    </row>
    <row r="39" spans="1:22" x14ac:dyDescent="0.15">
      <c r="A39" s="60" t="s">
        <v>59</v>
      </c>
    </row>
    <row r="40" spans="1:22" x14ac:dyDescent="0.15">
      <c r="A40" s="60" t="s">
        <v>60</v>
      </c>
    </row>
    <row r="41" spans="1:22" x14ac:dyDescent="0.15">
      <c r="A41" s="60" t="s">
        <v>61</v>
      </c>
    </row>
  </sheetData>
  <mergeCells count="17">
    <mergeCell ref="V7:V8"/>
    <mergeCell ref="S7:S8"/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>
      <selection activeCell="A3" sqref="A3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62</v>
      </c>
      <c r="C2" s="16"/>
      <c r="D2" s="16"/>
    </row>
    <row r="3" spans="1:22" x14ac:dyDescent="0.15">
      <c r="C3" s="16"/>
      <c r="D3" s="16"/>
    </row>
    <row r="4" spans="1:22" x14ac:dyDescent="0.15">
      <c r="A4" t="s">
        <v>51</v>
      </c>
      <c r="C4" s="16"/>
      <c r="D4" s="16"/>
    </row>
    <row r="5" spans="1:22" ht="13.5" customHeight="1" x14ac:dyDescent="0.15">
      <c r="A5" s="79" t="s">
        <v>39</v>
      </c>
      <c r="B5" s="86" t="s">
        <v>42</v>
      </c>
      <c r="C5" s="87"/>
      <c r="D5" s="88"/>
      <c r="E5" s="76" t="s">
        <v>41</v>
      </c>
      <c r="F5" s="77"/>
      <c r="G5" s="77"/>
      <c r="H5" s="77"/>
      <c r="I5" s="77"/>
      <c r="J5" s="77"/>
      <c r="K5" s="77"/>
      <c r="L5" s="78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15">
      <c r="A6" s="80"/>
      <c r="B6" s="25"/>
      <c r="C6" s="82" t="s">
        <v>38</v>
      </c>
      <c r="D6" s="82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6" t="s">
        <v>36</v>
      </c>
      <c r="O6" s="77"/>
      <c r="P6" s="77"/>
      <c r="Q6" s="78"/>
      <c r="R6" s="76" t="s">
        <v>35</v>
      </c>
      <c r="S6" s="77"/>
      <c r="T6" s="77"/>
      <c r="U6" s="78"/>
      <c r="V6" s="26" t="s">
        <v>48</v>
      </c>
    </row>
    <row r="7" spans="1:22" ht="13.5" customHeight="1" x14ac:dyDescent="0.15">
      <c r="A7" s="80"/>
      <c r="B7" s="23" t="s">
        <v>43</v>
      </c>
      <c r="C7" s="83"/>
      <c r="D7" s="83"/>
      <c r="E7" s="11" t="s">
        <v>32</v>
      </c>
      <c r="F7" s="23" t="s">
        <v>34</v>
      </c>
      <c r="G7" s="85"/>
      <c r="H7" s="28" t="s">
        <v>33</v>
      </c>
      <c r="I7" s="8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85" t="s">
        <v>31</v>
      </c>
      <c r="U7" s="30" t="s">
        <v>49</v>
      </c>
      <c r="V7" s="74" t="s">
        <v>50</v>
      </c>
    </row>
    <row r="8" spans="1:22" x14ac:dyDescent="0.15">
      <c r="A8" s="81"/>
      <c r="B8" s="24"/>
      <c r="C8" s="84"/>
      <c r="D8" s="84"/>
      <c r="E8" s="11"/>
      <c r="F8" s="24"/>
      <c r="G8" s="75"/>
      <c r="H8" s="29"/>
      <c r="I8" s="75"/>
      <c r="J8" s="75"/>
      <c r="K8" s="29"/>
      <c r="L8" s="29"/>
      <c r="M8" s="29"/>
      <c r="N8" s="29"/>
      <c r="O8" s="75"/>
      <c r="P8" s="75"/>
      <c r="Q8" s="31"/>
      <c r="R8" s="29"/>
      <c r="S8" s="75"/>
      <c r="T8" s="75"/>
      <c r="U8" s="31"/>
      <c r="V8" s="75"/>
    </row>
    <row r="9" spans="1:22" ht="15" customHeight="1" x14ac:dyDescent="0.15">
      <c r="A9" s="8" t="s">
        <v>29</v>
      </c>
      <c r="B9" s="34">
        <f t="shared" ref="B9:I9" si="0">B10+B11</f>
        <v>-177</v>
      </c>
      <c r="C9" s="34">
        <f t="shared" si="0"/>
        <v>-23</v>
      </c>
      <c r="D9" s="34">
        <f t="shared" si="0"/>
        <v>-2332</v>
      </c>
      <c r="E9" s="34">
        <f t="shared" si="0"/>
        <v>-182</v>
      </c>
      <c r="F9" s="34">
        <f t="shared" si="0"/>
        <v>127</v>
      </c>
      <c r="G9" s="34">
        <f t="shared" si="0"/>
        <v>1836</v>
      </c>
      <c r="H9" s="34">
        <f t="shared" si="0"/>
        <v>309</v>
      </c>
      <c r="I9" s="34">
        <f t="shared" si="0"/>
        <v>3648</v>
      </c>
      <c r="J9" s="51">
        <f>K9-L9</f>
        <v>-7.7254144703651511</v>
      </c>
      <c r="K9" s="51">
        <v>5.3908111963537051</v>
      </c>
      <c r="L9" s="51">
        <v>13.116225666718856</v>
      </c>
      <c r="M9" s="34">
        <f t="shared" ref="M9:U9" si="1">M10+M11</f>
        <v>5</v>
      </c>
      <c r="N9" s="34">
        <f t="shared" si="1"/>
        <v>421</v>
      </c>
      <c r="O9" s="34">
        <f t="shared" si="1"/>
        <v>7075</v>
      </c>
      <c r="P9" s="34">
        <f t="shared" si="1"/>
        <v>242</v>
      </c>
      <c r="Q9" s="34">
        <f t="shared" si="1"/>
        <v>179</v>
      </c>
      <c r="R9" s="34">
        <f>R10+R11</f>
        <v>416</v>
      </c>
      <c r="S9" s="34">
        <f t="shared" si="1"/>
        <v>7595</v>
      </c>
      <c r="T9" s="34">
        <f t="shared" si="1"/>
        <v>237</v>
      </c>
      <c r="U9" s="34">
        <f t="shared" si="1"/>
        <v>179</v>
      </c>
      <c r="V9" s="51">
        <v>0.21223666127377072</v>
      </c>
    </row>
    <row r="10" spans="1:22" ht="15" customHeight="1" x14ac:dyDescent="0.15">
      <c r="A10" s="6" t="s">
        <v>28</v>
      </c>
      <c r="B10" s="35">
        <f t="shared" ref="B10:I10" si="2">B20+B21+B22+B23</f>
        <v>-96</v>
      </c>
      <c r="C10" s="35">
        <f t="shared" si="2"/>
        <v>-53</v>
      </c>
      <c r="D10" s="35">
        <f t="shared" si="2"/>
        <v>-1176</v>
      </c>
      <c r="E10" s="35">
        <f t="shared" si="2"/>
        <v>-120</v>
      </c>
      <c r="F10" s="35">
        <f t="shared" si="2"/>
        <v>105</v>
      </c>
      <c r="G10" s="35">
        <f t="shared" si="2"/>
        <v>1488</v>
      </c>
      <c r="H10" s="35">
        <f t="shared" si="2"/>
        <v>225</v>
      </c>
      <c r="I10" s="35">
        <f t="shared" si="2"/>
        <v>2505</v>
      </c>
      <c r="J10" s="48">
        <f t="shared" ref="J10:J38" si="3">K10-L10</f>
        <v>-6.8010461718564912</v>
      </c>
      <c r="K10" s="48">
        <v>5.9509154003744289</v>
      </c>
      <c r="L10" s="48">
        <v>12.75196157223092</v>
      </c>
      <c r="M10" s="35">
        <f t="shared" ref="M10:U10" si="4">M20+M21+M22+M23</f>
        <v>24</v>
      </c>
      <c r="N10" s="35">
        <f t="shared" si="4"/>
        <v>304</v>
      </c>
      <c r="O10" s="35">
        <f t="shared" si="4"/>
        <v>5336</v>
      </c>
      <c r="P10" s="35">
        <f t="shared" si="4"/>
        <v>203</v>
      </c>
      <c r="Q10" s="35">
        <f t="shared" si="4"/>
        <v>101</v>
      </c>
      <c r="R10" s="35">
        <f t="shared" si="4"/>
        <v>280</v>
      </c>
      <c r="S10" s="35">
        <f t="shared" si="4"/>
        <v>5495</v>
      </c>
      <c r="T10" s="35">
        <f t="shared" si="4"/>
        <v>169</v>
      </c>
      <c r="U10" s="35">
        <f t="shared" si="4"/>
        <v>111</v>
      </c>
      <c r="V10" s="48">
        <v>1.3602092343712986</v>
      </c>
    </row>
    <row r="11" spans="1:22" ht="15" customHeight="1" x14ac:dyDescent="0.15">
      <c r="A11" s="2" t="s">
        <v>27</v>
      </c>
      <c r="B11" s="36">
        <f t="shared" ref="B11:I11" si="5">B12+B13+B14+B15+B16</f>
        <v>-81</v>
      </c>
      <c r="C11" s="36">
        <f t="shared" si="5"/>
        <v>30</v>
      </c>
      <c r="D11" s="36">
        <f t="shared" si="5"/>
        <v>-1156</v>
      </c>
      <c r="E11" s="36">
        <f t="shared" si="5"/>
        <v>-62</v>
      </c>
      <c r="F11" s="36">
        <f t="shared" si="5"/>
        <v>22</v>
      </c>
      <c r="G11" s="36">
        <f t="shared" si="5"/>
        <v>348</v>
      </c>
      <c r="H11" s="36">
        <f t="shared" si="5"/>
        <v>84</v>
      </c>
      <c r="I11" s="36">
        <f t="shared" si="5"/>
        <v>1143</v>
      </c>
      <c r="J11" s="53">
        <f t="shared" si="3"/>
        <v>-10.483133298223246</v>
      </c>
      <c r="K11" s="53">
        <v>3.7198214929179252</v>
      </c>
      <c r="L11" s="53">
        <v>14.20295479114117</v>
      </c>
      <c r="M11" s="36">
        <f t="shared" ref="M11:U11" si="6">M12+M13+M14+M15+M16</f>
        <v>-19</v>
      </c>
      <c r="N11" s="36">
        <f t="shared" si="6"/>
        <v>117</v>
      </c>
      <c r="O11" s="36">
        <f t="shared" si="6"/>
        <v>1739</v>
      </c>
      <c r="P11" s="36">
        <f t="shared" si="6"/>
        <v>39</v>
      </c>
      <c r="Q11" s="36">
        <f t="shared" si="6"/>
        <v>78</v>
      </c>
      <c r="R11" s="36">
        <f t="shared" si="6"/>
        <v>136</v>
      </c>
      <c r="S11" s="36">
        <f t="shared" si="6"/>
        <v>2100</v>
      </c>
      <c r="T11" s="36">
        <f t="shared" si="6"/>
        <v>68</v>
      </c>
      <c r="U11" s="36">
        <f t="shared" si="6"/>
        <v>68</v>
      </c>
      <c r="V11" s="53">
        <v>-3.2125731075200257</v>
      </c>
    </row>
    <row r="12" spans="1:22" ht="15" customHeight="1" x14ac:dyDescent="0.15">
      <c r="A12" s="6" t="s">
        <v>26</v>
      </c>
      <c r="B12" s="35">
        <f t="shared" ref="B12:I12" si="7">B24</f>
        <v>-11</v>
      </c>
      <c r="C12" s="35">
        <f t="shared" si="7"/>
        <v>-2</v>
      </c>
      <c r="D12" s="35">
        <f t="shared" si="7"/>
        <v>-100</v>
      </c>
      <c r="E12" s="35">
        <f t="shared" si="7"/>
        <v>-9</v>
      </c>
      <c r="F12" s="35">
        <f t="shared" si="7"/>
        <v>0</v>
      </c>
      <c r="G12" s="35">
        <f t="shared" si="7"/>
        <v>23</v>
      </c>
      <c r="H12" s="35">
        <f t="shared" si="7"/>
        <v>9</v>
      </c>
      <c r="I12" s="35">
        <f t="shared" si="7"/>
        <v>105</v>
      </c>
      <c r="J12" s="48">
        <f t="shared" si="3"/>
        <v>-19.621157969978555</v>
      </c>
      <c r="K12" s="48">
        <v>0</v>
      </c>
      <c r="L12" s="48">
        <v>19.621157969978555</v>
      </c>
      <c r="M12" s="35">
        <f t="shared" ref="M12:U12" si="8">M24</f>
        <v>-2</v>
      </c>
      <c r="N12" s="35">
        <f t="shared" si="8"/>
        <v>5</v>
      </c>
      <c r="O12" s="35">
        <f t="shared" si="8"/>
        <v>132</v>
      </c>
      <c r="P12" s="35">
        <f t="shared" si="8"/>
        <v>2</v>
      </c>
      <c r="Q12" s="35">
        <f t="shared" si="8"/>
        <v>3</v>
      </c>
      <c r="R12" s="35">
        <f t="shared" si="8"/>
        <v>7</v>
      </c>
      <c r="S12" s="35">
        <f t="shared" si="8"/>
        <v>150</v>
      </c>
      <c r="T12" s="35">
        <f t="shared" si="8"/>
        <v>2</v>
      </c>
      <c r="U12" s="35">
        <f t="shared" si="8"/>
        <v>5</v>
      </c>
      <c r="V12" s="48">
        <v>-4.3602573266619036</v>
      </c>
    </row>
    <row r="13" spans="1:22" ht="15" customHeight="1" x14ac:dyDescent="0.15">
      <c r="A13" s="4" t="s">
        <v>25</v>
      </c>
      <c r="B13" s="37">
        <f t="shared" ref="B13:I13" si="9">B25+B26+B27</f>
        <v>-28</v>
      </c>
      <c r="C13" s="37">
        <f t="shared" si="9"/>
        <v>-9</v>
      </c>
      <c r="D13" s="37">
        <f t="shared" si="9"/>
        <v>-240</v>
      </c>
      <c r="E13" s="37">
        <f t="shared" si="9"/>
        <v>-18</v>
      </c>
      <c r="F13" s="37">
        <f t="shared" si="9"/>
        <v>2</v>
      </c>
      <c r="G13" s="37">
        <f t="shared" si="9"/>
        <v>66</v>
      </c>
      <c r="H13" s="37">
        <f t="shared" si="9"/>
        <v>20</v>
      </c>
      <c r="I13" s="37">
        <f t="shared" si="9"/>
        <v>203</v>
      </c>
      <c r="J13" s="49">
        <f t="shared" si="3"/>
        <v>-16.697080291970806</v>
      </c>
      <c r="K13" s="49">
        <v>1.8552311435523112</v>
      </c>
      <c r="L13" s="49">
        <v>18.552311435523116</v>
      </c>
      <c r="M13" s="37">
        <f t="shared" ref="M13:U13" si="10">M25+M26+M27</f>
        <v>-10</v>
      </c>
      <c r="N13" s="37">
        <f t="shared" si="10"/>
        <v>19</v>
      </c>
      <c r="O13" s="37">
        <f t="shared" si="10"/>
        <v>294</v>
      </c>
      <c r="P13" s="37">
        <f t="shared" si="10"/>
        <v>11</v>
      </c>
      <c r="Q13" s="37">
        <f t="shared" si="10"/>
        <v>8</v>
      </c>
      <c r="R13" s="37">
        <f t="shared" si="10"/>
        <v>29</v>
      </c>
      <c r="S13" s="37">
        <f t="shared" si="10"/>
        <v>397</v>
      </c>
      <c r="T13" s="37">
        <f t="shared" si="10"/>
        <v>9</v>
      </c>
      <c r="U13" s="37">
        <f t="shared" si="10"/>
        <v>20</v>
      </c>
      <c r="V13" s="49">
        <v>-9.2761557177615614</v>
      </c>
    </row>
    <row r="14" spans="1:22" ht="15" customHeight="1" x14ac:dyDescent="0.15">
      <c r="A14" s="4" t="s">
        <v>24</v>
      </c>
      <c r="B14" s="37">
        <f t="shared" ref="B14:I14" si="11">B28+B29+B30+B31</f>
        <v>-35</v>
      </c>
      <c r="C14" s="37">
        <f t="shared" si="11"/>
        <v>10</v>
      </c>
      <c r="D14" s="37">
        <f t="shared" si="11"/>
        <v>-378</v>
      </c>
      <c r="E14" s="37">
        <f t="shared" si="11"/>
        <v>-23</v>
      </c>
      <c r="F14" s="37">
        <f t="shared" si="11"/>
        <v>9</v>
      </c>
      <c r="G14" s="37">
        <f t="shared" si="11"/>
        <v>143</v>
      </c>
      <c r="H14" s="37">
        <f t="shared" si="11"/>
        <v>32</v>
      </c>
      <c r="I14" s="37">
        <f t="shared" si="11"/>
        <v>405</v>
      </c>
      <c r="J14" s="49">
        <f t="shared" si="3"/>
        <v>-10.225574869720491</v>
      </c>
      <c r="K14" s="49">
        <v>4.001311905542801</v>
      </c>
      <c r="L14" s="49">
        <v>14.226886775263292</v>
      </c>
      <c r="M14" s="37">
        <f t="shared" ref="M14:U14" si="12">M28+M29+M30+M31</f>
        <v>-12</v>
      </c>
      <c r="N14" s="37">
        <f t="shared" si="12"/>
        <v>42</v>
      </c>
      <c r="O14" s="37">
        <f t="shared" si="12"/>
        <v>685</v>
      </c>
      <c r="P14" s="37">
        <f t="shared" si="12"/>
        <v>15</v>
      </c>
      <c r="Q14" s="37">
        <f t="shared" si="12"/>
        <v>27</v>
      </c>
      <c r="R14" s="37">
        <f t="shared" si="12"/>
        <v>54</v>
      </c>
      <c r="S14" s="37">
        <f t="shared" si="12"/>
        <v>801</v>
      </c>
      <c r="T14" s="37">
        <f t="shared" si="12"/>
        <v>28</v>
      </c>
      <c r="U14" s="37">
        <f t="shared" si="12"/>
        <v>26</v>
      </c>
      <c r="V14" s="49">
        <v>-5.3350825407237394</v>
      </c>
    </row>
    <row r="15" spans="1:22" ht="15" customHeight="1" x14ac:dyDescent="0.15">
      <c r="A15" s="4" t="s">
        <v>23</v>
      </c>
      <c r="B15" s="37">
        <f t="shared" ref="B15:I15" si="13">B32+B33+B34+B35</f>
        <v>0</v>
      </c>
      <c r="C15" s="37">
        <f t="shared" si="13"/>
        <v>22</v>
      </c>
      <c r="D15" s="37">
        <f t="shared" si="13"/>
        <v>-304</v>
      </c>
      <c r="E15" s="37">
        <f t="shared" si="13"/>
        <v>-9</v>
      </c>
      <c r="F15" s="37">
        <f t="shared" si="13"/>
        <v>8</v>
      </c>
      <c r="G15" s="37">
        <f t="shared" si="13"/>
        <v>98</v>
      </c>
      <c r="H15" s="37">
        <f t="shared" si="13"/>
        <v>17</v>
      </c>
      <c r="I15" s="37">
        <f t="shared" si="13"/>
        <v>324</v>
      </c>
      <c r="J15" s="49">
        <f t="shared" si="3"/>
        <v>-5.260132221902845</v>
      </c>
      <c r="K15" s="49">
        <v>4.6756730861358626</v>
      </c>
      <c r="L15" s="49">
        <v>9.9358053080387077</v>
      </c>
      <c r="M15" s="37">
        <f t="shared" ref="M15:U15" si="14">M32+M33+M34+M35</f>
        <v>9</v>
      </c>
      <c r="N15" s="37">
        <f t="shared" si="14"/>
        <v>46</v>
      </c>
      <c r="O15" s="37">
        <f t="shared" si="14"/>
        <v>534</v>
      </c>
      <c r="P15" s="37">
        <f t="shared" si="14"/>
        <v>10</v>
      </c>
      <c r="Q15" s="37">
        <f t="shared" si="14"/>
        <v>36</v>
      </c>
      <c r="R15" s="37">
        <f t="shared" si="14"/>
        <v>37</v>
      </c>
      <c r="S15" s="37">
        <f t="shared" si="14"/>
        <v>612</v>
      </c>
      <c r="T15" s="37">
        <f t="shared" si="14"/>
        <v>23</v>
      </c>
      <c r="U15" s="37">
        <f t="shared" si="14"/>
        <v>14</v>
      </c>
      <c r="V15" s="49">
        <v>5.2601322219028468</v>
      </c>
    </row>
    <row r="16" spans="1:22" ht="15" customHeight="1" x14ac:dyDescent="0.15">
      <c r="A16" s="2" t="s">
        <v>22</v>
      </c>
      <c r="B16" s="36">
        <f t="shared" ref="B16:I16" si="15">B36+B37+B38</f>
        <v>-7</v>
      </c>
      <c r="C16" s="36">
        <f t="shared" si="15"/>
        <v>9</v>
      </c>
      <c r="D16" s="36">
        <f t="shared" si="15"/>
        <v>-134</v>
      </c>
      <c r="E16" s="36">
        <f t="shared" si="15"/>
        <v>-3</v>
      </c>
      <c r="F16" s="36">
        <f t="shared" si="15"/>
        <v>3</v>
      </c>
      <c r="G16" s="36">
        <f t="shared" si="15"/>
        <v>18</v>
      </c>
      <c r="H16" s="36">
        <f t="shared" si="15"/>
        <v>6</v>
      </c>
      <c r="I16" s="36">
        <f t="shared" si="15"/>
        <v>106</v>
      </c>
      <c r="J16" s="53">
        <f t="shared" si="3"/>
        <v>-7.1891573364761348</v>
      </c>
      <c r="K16" s="53">
        <v>7.1891573364761348</v>
      </c>
      <c r="L16" s="53">
        <v>14.37831467295227</v>
      </c>
      <c r="M16" s="36">
        <f t="shared" ref="M16:U16" si="16">M36+M37+M38</f>
        <v>-4</v>
      </c>
      <c r="N16" s="36">
        <f t="shared" si="16"/>
        <v>5</v>
      </c>
      <c r="O16" s="36">
        <f t="shared" si="16"/>
        <v>94</v>
      </c>
      <c r="P16" s="36">
        <f t="shared" si="16"/>
        <v>1</v>
      </c>
      <c r="Q16" s="36">
        <f t="shared" si="16"/>
        <v>4</v>
      </c>
      <c r="R16" s="36">
        <f t="shared" si="16"/>
        <v>9</v>
      </c>
      <c r="S16" s="36">
        <f t="shared" si="16"/>
        <v>140</v>
      </c>
      <c r="T16" s="36">
        <f t="shared" si="16"/>
        <v>6</v>
      </c>
      <c r="U16" s="36">
        <f t="shared" si="16"/>
        <v>3</v>
      </c>
      <c r="V16" s="53">
        <v>-9.5855431153015136</v>
      </c>
    </row>
    <row r="17" spans="1:22" ht="15" customHeight="1" x14ac:dyDescent="0.15">
      <c r="A17" s="6" t="s">
        <v>21</v>
      </c>
      <c r="B17" s="35">
        <f t="shared" ref="B17:I17" si="17">B12+B13+B20</f>
        <v>-54</v>
      </c>
      <c r="C17" s="35">
        <f t="shared" si="17"/>
        <v>20</v>
      </c>
      <c r="D17" s="35">
        <f t="shared" si="17"/>
        <v>-895</v>
      </c>
      <c r="E17" s="35">
        <f t="shared" si="17"/>
        <v>-68</v>
      </c>
      <c r="F17" s="35">
        <f t="shared" si="17"/>
        <v>54</v>
      </c>
      <c r="G17" s="35">
        <f t="shared" si="17"/>
        <v>733</v>
      </c>
      <c r="H17" s="35">
        <f t="shared" si="17"/>
        <v>122</v>
      </c>
      <c r="I17" s="35">
        <f t="shared" si="17"/>
        <v>1369</v>
      </c>
      <c r="J17" s="48">
        <f t="shared" si="3"/>
        <v>-7.2087102352215338</v>
      </c>
      <c r="K17" s="48">
        <v>5.7245640103229851</v>
      </c>
      <c r="L17" s="48">
        <v>12.933274245544519</v>
      </c>
      <c r="M17" s="35">
        <f t="shared" ref="M17:U17" si="18">M12+M13+M20</f>
        <v>14</v>
      </c>
      <c r="N17" s="35">
        <f t="shared" si="18"/>
        <v>137</v>
      </c>
      <c r="O17" s="35">
        <f t="shared" si="18"/>
        <v>2426</v>
      </c>
      <c r="P17" s="35">
        <f t="shared" si="18"/>
        <v>85</v>
      </c>
      <c r="Q17" s="35">
        <f t="shared" si="18"/>
        <v>52</v>
      </c>
      <c r="R17" s="35">
        <f t="shared" si="18"/>
        <v>123</v>
      </c>
      <c r="S17" s="35">
        <f t="shared" si="18"/>
        <v>2685</v>
      </c>
      <c r="T17" s="35">
        <f t="shared" si="18"/>
        <v>74</v>
      </c>
      <c r="U17" s="35">
        <f t="shared" si="18"/>
        <v>49</v>
      </c>
      <c r="V17" s="48">
        <v>1.4841462248985522</v>
      </c>
    </row>
    <row r="18" spans="1:22" ht="15" customHeight="1" x14ac:dyDescent="0.15">
      <c r="A18" s="4" t="s">
        <v>20</v>
      </c>
      <c r="B18" s="37">
        <f t="shared" ref="B18:I18" si="19">B14+B22</f>
        <v>-61</v>
      </c>
      <c r="C18" s="37">
        <f t="shared" si="19"/>
        <v>7</v>
      </c>
      <c r="D18" s="37">
        <f t="shared" si="19"/>
        <v>-645</v>
      </c>
      <c r="E18" s="37">
        <f t="shared" si="19"/>
        <v>-42</v>
      </c>
      <c r="F18" s="37">
        <f t="shared" si="19"/>
        <v>21</v>
      </c>
      <c r="G18" s="37">
        <f t="shared" si="19"/>
        <v>309</v>
      </c>
      <c r="H18" s="37">
        <f t="shared" si="19"/>
        <v>63</v>
      </c>
      <c r="I18" s="37">
        <f t="shared" si="19"/>
        <v>741</v>
      </c>
      <c r="J18" s="49">
        <f t="shared" si="3"/>
        <v>-9.8644694286154326</v>
      </c>
      <c r="K18" s="49">
        <v>4.9322347143077163</v>
      </c>
      <c r="L18" s="49">
        <v>14.796704142923149</v>
      </c>
      <c r="M18" s="37">
        <f t="shared" ref="M18:U18" si="20">M14+M22</f>
        <v>-19</v>
      </c>
      <c r="N18" s="37">
        <f t="shared" si="20"/>
        <v>78</v>
      </c>
      <c r="O18" s="37">
        <f t="shared" si="20"/>
        <v>1290</v>
      </c>
      <c r="P18" s="37">
        <f t="shared" si="20"/>
        <v>35</v>
      </c>
      <c r="Q18" s="37">
        <f t="shared" si="20"/>
        <v>43</v>
      </c>
      <c r="R18" s="37">
        <f t="shared" si="20"/>
        <v>97</v>
      </c>
      <c r="S18" s="37">
        <f t="shared" si="20"/>
        <v>1503</v>
      </c>
      <c r="T18" s="37">
        <f t="shared" si="20"/>
        <v>45</v>
      </c>
      <c r="U18" s="37">
        <f t="shared" si="20"/>
        <v>52</v>
      </c>
      <c r="V18" s="49">
        <v>-4.4624980748498402</v>
      </c>
    </row>
    <row r="19" spans="1:22" ht="15" customHeight="1" x14ac:dyDescent="0.15">
      <c r="A19" s="2" t="s">
        <v>19</v>
      </c>
      <c r="B19" s="36">
        <f t="shared" ref="B19:I19" si="21">B15+B16+B21+B23</f>
        <v>-62</v>
      </c>
      <c r="C19" s="36">
        <f t="shared" si="21"/>
        <v>-50</v>
      </c>
      <c r="D19" s="36">
        <f t="shared" si="21"/>
        <v>-792</v>
      </c>
      <c r="E19" s="36">
        <f t="shared" si="21"/>
        <v>-72</v>
      </c>
      <c r="F19" s="36">
        <f t="shared" si="21"/>
        <v>52</v>
      </c>
      <c r="G19" s="36">
        <f t="shared" si="21"/>
        <v>794</v>
      </c>
      <c r="H19" s="36">
        <f t="shared" si="21"/>
        <v>124</v>
      </c>
      <c r="I19" s="36">
        <f t="shared" si="21"/>
        <v>1538</v>
      </c>
      <c r="J19" s="53">
        <f t="shared" si="3"/>
        <v>-7.2964082798950072</v>
      </c>
      <c r="K19" s="53">
        <v>5.2696282021463938</v>
      </c>
      <c r="L19" s="53">
        <v>12.566036482041401</v>
      </c>
      <c r="M19" s="36">
        <f t="shared" ref="M19:U19" si="22">M15+M16+M21+M23</f>
        <v>10</v>
      </c>
      <c r="N19" s="36">
        <f t="shared" si="22"/>
        <v>206</v>
      </c>
      <c r="O19" s="36">
        <f t="shared" si="22"/>
        <v>3359</v>
      </c>
      <c r="P19" s="36">
        <f t="shared" si="22"/>
        <v>122</v>
      </c>
      <c r="Q19" s="36">
        <f t="shared" si="22"/>
        <v>84</v>
      </c>
      <c r="R19" s="36">
        <f t="shared" si="22"/>
        <v>196</v>
      </c>
      <c r="S19" s="36">
        <f t="shared" si="22"/>
        <v>3407</v>
      </c>
      <c r="T19" s="36">
        <f t="shared" si="22"/>
        <v>118</v>
      </c>
      <c r="U19" s="36">
        <f t="shared" si="22"/>
        <v>78</v>
      </c>
      <c r="V19" s="53">
        <v>1.0133900388743093</v>
      </c>
    </row>
    <row r="20" spans="1:22" ht="15" customHeight="1" x14ac:dyDescent="0.15">
      <c r="A20" s="5" t="s">
        <v>18</v>
      </c>
      <c r="B20" s="40">
        <f>E20+M20</f>
        <v>-15</v>
      </c>
      <c r="C20" s="40">
        <v>31</v>
      </c>
      <c r="D20" s="40">
        <f>G20-I20+O20-S20</f>
        <v>-555</v>
      </c>
      <c r="E20" s="40">
        <f>F20-H20</f>
        <v>-41</v>
      </c>
      <c r="F20" s="40">
        <v>52</v>
      </c>
      <c r="G20" s="40">
        <v>644</v>
      </c>
      <c r="H20" s="40">
        <v>93</v>
      </c>
      <c r="I20" s="40">
        <v>1061</v>
      </c>
      <c r="J20" s="61">
        <f t="shared" si="3"/>
        <v>-5.1922977111122677</v>
      </c>
      <c r="K20" s="61">
        <v>6.5853531945814083</v>
      </c>
      <c r="L20" s="61">
        <v>11.777650905693676</v>
      </c>
      <c r="M20" s="40">
        <f>N20-R20</f>
        <v>26</v>
      </c>
      <c r="N20" s="40">
        <f>SUM(P20:Q20)</f>
        <v>113</v>
      </c>
      <c r="O20" s="41">
        <v>2000</v>
      </c>
      <c r="P20" s="41">
        <v>72</v>
      </c>
      <c r="Q20" s="41">
        <v>41</v>
      </c>
      <c r="R20" s="41">
        <f>SUM(T20:U20)</f>
        <v>87</v>
      </c>
      <c r="S20" s="41">
        <v>2138</v>
      </c>
      <c r="T20" s="41">
        <v>63</v>
      </c>
      <c r="U20" s="41">
        <v>24</v>
      </c>
      <c r="V20" s="52">
        <v>3.2926765972907059</v>
      </c>
    </row>
    <row r="21" spans="1:22" ht="15" customHeight="1" x14ac:dyDescent="0.15">
      <c r="A21" s="3" t="s">
        <v>17</v>
      </c>
      <c r="B21" s="42">
        <f t="shared" ref="B21:B38" si="23">E21+M21</f>
        <v>-47</v>
      </c>
      <c r="C21" s="42">
        <v>-102</v>
      </c>
      <c r="D21" s="42">
        <f t="shared" ref="D21:D38" si="24">G21-I21+O21-S21</f>
        <v>-163</v>
      </c>
      <c r="E21" s="42">
        <f t="shared" ref="E21:E38" si="25">F21-H21</f>
        <v>-44</v>
      </c>
      <c r="F21" s="42">
        <v>38</v>
      </c>
      <c r="G21" s="42">
        <v>580</v>
      </c>
      <c r="H21" s="42">
        <v>82</v>
      </c>
      <c r="I21" s="42">
        <v>892</v>
      </c>
      <c r="J21" s="62">
        <f t="shared" si="3"/>
        <v>-6.9276136642275468</v>
      </c>
      <c r="K21" s="62">
        <v>5.9829390736510639</v>
      </c>
      <c r="L21" s="62">
        <v>12.910552737878611</v>
      </c>
      <c r="M21" s="42">
        <f t="shared" ref="M21:M38" si="26">N21-R21</f>
        <v>-3</v>
      </c>
      <c r="N21" s="42">
        <f>SUM(P21:Q21)</f>
        <v>110</v>
      </c>
      <c r="O21" s="42">
        <v>2217</v>
      </c>
      <c r="P21" s="42">
        <v>73</v>
      </c>
      <c r="Q21" s="42">
        <v>37</v>
      </c>
      <c r="R21" s="42">
        <f t="shared" ref="R21:R38" si="27">SUM(T21:U21)</f>
        <v>113</v>
      </c>
      <c r="S21" s="42">
        <v>2068</v>
      </c>
      <c r="T21" s="42">
        <v>69</v>
      </c>
      <c r="U21" s="42">
        <v>44</v>
      </c>
      <c r="V21" s="49">
        <v>-0.47233729528823787</v>
      </c>
    </row>
    <row r="22" spans="1:22" ht="15" customHeight="1" x14ac:dyDescent="0.15">
      <c r="A22" s="3" t="s">
        <v>16</v>
      </c>
      <c r="B22" s="42">
        <f t="shared" si="23"/>
        <v>-26</v>
      </c>
      <c r="C22" s="42">
        <v>-3</v>
      </c>
      <c r="D22" s="42">
        <f t="shared" si="24"/>
        <v>-267</v>
      </c>
      <c r="E22" s="42">
        <f t="shared" si="25"/>
        <v>-19</v>
      </c>
      <c r="F22" s="42">
        <v>12</v>
      </c>
      <c r="G22" s="42">
        <v>166</v>
      </c>
      <c r="H22" s="42">
        <v>31</v>
      </c>
      <c r="I22" s="42">
        <v>336</v>
      </c>
      <c r="J22" s="62">
        <f t="shared" si="3"/>
        <v>-9.4600661143533458</v>
      </c>
      <c r="K22" s="62">
        <v>5.9747785985389541</v>
      </c>
      <c r="L22" s="62">
        <v>15.4348447128923</v>
      </c>
      <c r="M22" s="42">
        <f t="shared" si="26"/>
        <v>-7</v>
      </c>
      <c r="N22" s="42">
        <f t="shared" ref="N22:N38" si="28">SUM(P22:Q22)</f>
        <v>36</v>
      </c>
      <c r="O22" s="42">
        <v>605</v>
      </c>
      <c r="P22" s="42">
        <v>20</v>
      </c>
      <c r="Q22" s="42">
        <v>16</v>
      </c>
      <c r="R22" s="42">
        <f t="shared" si="27"/>
        <v>43</v>
      </c>
      <c r="S22" s="42">
        <v>702</v>
      </c>
      <c r="T22" s="42">
        <v>17</v>
      </c>
      <c r="U22" s="42">
        <v>26</v>
      </c>
      <c r="V22" s="49">
        <v>-3.4852875158143917</v>
      </c>
    </row>
    <row r="23" spans="1:22" ht="15" customHeight="1" x14ac:dyDescent="0.15">
      <c r="A23" s="1" t="s">
        <v>15</v>
      </c>
      <c r="B23" s="43">
        <f t="shared" si="23"/>
        <v>-8</v>
      </c>
      <c r="C23" s="43">
        <v>21</v>
      </c>
      <c r="D23" s="43">
        <f t="shared" si="24"/>
        <v>-191</v>
      </c>
      <c r="E23" s="43">
        <f t="shared" si="25"/>
        <v>-16</v>
      </c>
      <c r="F23" s="43">
        <v>3</v>
      </c>
      <c r="G23" s="43">
        <v>98</v>
      </c>
      <c r="H23" s="43">
        <v>19</v>
      </c>
      <c r="I23" s="43">
        <v>216</v>
      </c>
      <c r="J23" s="63">
        <f t="shared" si="3"/>
        <v>-11.525743977326405</v>
      </c>
      <c r="K23" s="63">
        <v>2.1610769957487008</v>
      </c>
      <c r="L23" s="63">
        <v>13.686820973075106</v>
      </c>
      <c r="M23" s="43">
        <f t="shared" si="26"/>
        <v>8</v>
      </c>
      <c r="N23" s="43">
        <f t="shared" si="28"/>
        <v>45</v>
      </c>
      <c r="O23" s="43">
        <v>514</v>
      </c>
      <c r="P23" s="43">
        <v>38</v>
      </c>
      <c r="Q23" s="43">
        <v>7</v>
      </c>
      <c r="R23" s="43">
        <f t="shared" si="27"/>
        <v>37</v>
      </c>
      <c r="S23" s="47">
        <v>587</v>
      </c>
      <c r="T23" s="47">
        <v>20</v>
      </c>
      <c r="U23" s="47">
        <v>17</v>
      </c>
      <c r="V23" s="54">
        <v>5.7628719886631998</v>
      </c>
    </row>
    <row r="24" spans="1:22" ht="15" customHeight="1" x14ac:dyDescent="0.15">
      <c r="A24" s="7" t="s">
        <v>14</v>
      </c>
      <c r="B24" s="45">
        <f t="shared" si="23"/>
        <v>-11</v>
      </c>
      <c r="C24" s="45">
        <v>-2</v>
      </c>
      <c r="D24" s="45">
        <f t="shared" si="24"/>
        <v>-100</v>
      </c>
      <c r="E24" s="40">
        <f t="shared" si="25"/>
        <v>-9</v>
      </c>
      <c r="F24" s="45">
        <v>0</v>
      </c>
      <c r="G24" s="45">
        <v>23</v>
      </c>
      <c r="H24" s="45">
        <v>9</v>
      </c>
      <c r="I24" s="46">
        <v>105</v>
      </c>
      <c r="J24" s="73">
        <f t="shared" si="3"/>
        <v>-19.621157969978555</v>
      </c>
      <c r="K24" s="73">
        <v>0</v>
      </c>
      <c r="L24" s="73">
        <v>19.621157969978555</v>
      </c>
      <c r="M24" s="40">
        <f t="shared" si="26"/>
        <v>-2</v>
      </c>
      <c r="N24" s="45">
        <f t="shared" si="28"/>
        <v>5</v>
      </c>
      <c r="O24" s="45">
        <v>132</v>
      </c>
      <c r="P24" s="45">
        <v>2</v>
      </c>
      <c r="Q24" s="45">
        <v>3</v>
      </c>
      <c r="R24" s="45">
        <f t="shared" si="27"/>
        <v>7</v>
      </c>
      <c r="S24" s="45">
        <v>150</v>
      </c>
      <c r="T24" s="45">
        <v>2</v>
      </c>
      <c r="U24" s="45">
        <v>5</v>
      </c>
      <c r="V24" s="51">
        <v>-4.3602573266619036</v>
      </c>
    </row>
    <row r="25" spans="1:22" ht="15" customHeight="1" x14ac:dyDescent="0.15">
      <c r="A25" s="5" t="s">
        <v>13</v>
      </c>
      <c r="B25" s="40">
        <f t="shared" si="23"/>
        <v>-1</v>
      </c>
      <c r="C25" s="40">
        <v>0</v>
      </c>
      <c r="D25" s="40">
        <f t="shared" si="24"/>
        <v>-36</v>
      </c>
      <c r="E25" s="40">
        <f t="shared" si="25"/>
        <v>-3</v>
      </c>
      <c r="F25" s="40">
        <v>0</v>
      </c>
      <c r="G25" s="40">
        <v>3</v>
      </c>
      <c r="H25" s="40">
        <v>3</v>
      </c>
      <c r="I25" s="40">
        <v>38</v>
      </c>
      <c r="J25" s="61">
        <f t="shared" si="3"/>
        <v>-24.078947368421055</v>
      </c>
      <c r="K25" s="61">
        <v>0</v>
      </c>
      <c r="L25" s="61">
        <v>24.078947368421055</v>
      </c>
      <c r="M25" s="40">
        <f t="shared" si="26"/>
        <v>2</v>
      </c>
      <c r="N25" s="40">
        <f t="shared" si="28"/>
        <v>5</v>
      </c>
      <c r="O25" s="40">
        <v>41</v>
      </c>
      <c r="P25" s="40">
        <v>3</v>
      </c>
      <c r="Q25" s="40">
        <v>2</v>
      </c>
      <c r="R25" s="40">
        <f t="shared" si="27"/>
        <v>3</v>
      </c>
      <c r="S25" s="41">
        <v>42</v>
      </c>
      <c r="T25" s="41">
        <v>1</v>
      </c>
      <c r="U25" s="41">
        <v>2</v>
      </c>
      <c r="V25" s="52">
        <v>16.052631578947363</v>
      </c>
    </row>
    <row r="26" spans="1:22" ht="15" customHeight="1" x14ac:dyDescent="0.15">
      <c r="A26" s="3" t="s">
        <v>12</v>
      </c>
      <c r="B26" s="42">
        <f t="shared" si="23"/>
        <v>-9</v>
      </c>
      <c r="C26" s="42">
        <v>-5</v>
      </c>
      <c r="D26" s="42">
        <f t="shared" si="24"/>
        <v>-83</v>
      </c>
      <c r="E26" s="42">
        <f t="shared" si="25"/>
        <v>-5</v>
      </c>
      <c r="F26" s="42">
        <v>1</v>
      </c>
      <c r="G26" s="42">
        <v>13</v>
      </c>
      <c r="H26" s="42">
        <v>6</v>
      </c>
      <c r="I26" s="42">
        <v>54</v>
      </c>
      <c r="J26" s="62">
        <f t="shared" si="3"/>
        <v>-17.841474115238377</v>
      </c>
      <c r="K26" s="62">
        <v>3.5682948230476743</v>
      </c>
      <c r="L26" s="62">
        <v>21.409768938286049</v>
      </c>
      <c r="M26" s="42">
        <f t="shared" si="26"/>
        <v>-4</v>
      </c>
      <c r="N26" s="42">
        <f t="shared" si="28"/>
        <v>5</v>
      </c>
      <c r="O26" s="42">
        <v>67</v>
      </c>
      <c r="P26" s="42">
        <v>5</v>
      </c>
      <c r="Q26" s="42">
        <v>0</v>
      </c>
      <c r="R26" s="42">
        <f t="shared" si="27"/>
        <v>9</v>
      </c>
      <c r="S26" s="42">
        <v>109</v>
      </c>
      <c r="T26" s="42">
        <v>5</v>
      </c>
      <c r="U26" s="42">
        <v>4</v>
      </c>
      <c r="V26" s="49">
        <v>-14.273179292190694</v>
      </c>
    </row>
    <row r="27" spans="1:22" ht="15" customHeight="1" x14ac:dyDescent="0.15">
      <c r="A27" s="1" t="s">
        <v>11</v>
      </c>
      <c r="B27" s="43">
        <f t="shared" si="23"/>
        <v>-18</v>
      </c>
      <c r="C27" s="43">
        <v>-4</v>
      </c>
      <c r="D27" s="43">
        <f t="shared" si="24"/>
        <v>-121</v>
      </c>
      <c r="E27" s="43">
        <f t="shared" si="25"/>
        <v>-10</v>
      </c>
      <c r="F27" s="43">
        <v>1</v>
      </c>
      <c r="G27" s="43">
        <v>50</v>
      </c>
      <c r="H27" s="43">
        <v>11</v>
      </c>
      <c r="I27" s="43">
        <v>111</v>
      </c>
      <c r="J27" s="63">
        <f t="shared" si="3"/>
        <v>-14.854498965055399</v>
      </c>
      <c r="K27" s="63">
        <v>1.48544989650554</v>
      </c>
      <c r="L27" s="63">
        <v>16.339948861560938</v>
      </c>
      <c r="M27" s="43">
        <f t="shared" si="26"/>
        <v>-8</v>
      </c>
      <c r="N27" s="43">
        <f t="shared" si="28"/>
        <v>9</v>
      </c>
      <c r="O27" s="47">
        <v>186</v>
      </c>
      <c r="P27" s="47">
        <v>3</v>
      </c>
      <c r="Q27" s="47">
        <v>6</v>
      </c>
      <c r="R27" s="47">
        <f t="shared" si="27"/>
        <v>17</v>
      </c>
      <c r="S27" s="47">
        <v>246</v>
      </c>
      <c r="T27" s="47">
        <v>3</v>
      </c>
      <c r="U27" s="47">
        <v>14</v>
      </c>
      <c r="V27" s="54">
        <v>-11.88359917204432</v>
      </c>
    </row>
    <row r="28" spans="1:22" ht="15" customHeight="1" x14ac:dyDescent="0.15">
      <c r="A28" s="5" t="s">
        <v>10</v>
      </c>
      <c r="B28" s="40">
        <f t="shared" si="23"/>
        <v>-8</v>
      </c>
      <c r="C28" s="40">
        <v>3</v>
      </c>
      <c r="D28" s="40">
        <f t="shared" si="24"/>
        <v>-66</v>
      </c>
      <c r="E28" s="40">
        <f t="shared" si="25"/>
        <v>-5</v>
      </c>
      <c r="F28" s="40">
        <v>0</v>
      </c>
      <c r="G28" s="40">
        <v>9</v>
      </c>
      <c r="H28" s="40">
        <v>5</v>
      </c>
      <c r="I28" s="40">
        <v>48</v>
      </c>
      <c r="J28" s="61">
        <f t="shared" si="3"/>
        <v>-19.352791878172589</v>
      </c>
      <c r="K28" s="61">
        <v>0</v>
      </c>
      <c r="L28" s="61">
        <v>19.352791878172589</v>
      </c>
      <c r="M28" s="40">
        <f t="shared" si="26"/>
        <v>-3</v>
      </c>
      <c r="N28" s="40">
        <f t="shared" si="28"/>
        <v>4</v>
      </c>
      <c r="O28" s="40">
        <v>69</v>
      </c>
      <c r="P28" s="40">
        <v>2</v>
      </c>
      <c r="Q28" s="40">
        <v>2</v>
      </c>
      <c r="R28" s="40">
        <f t="shared" si="27"/>
        <v>7</v>
      </c>
      <c r="S28" s="40">
        <v>96</v>
      </c>
      <c r="T28" s="40">
        <v>4</v>
      </c>
      <c r="U28" s="40">
        <v>3</v>
      </c>
      <c r="V28" s="48">
        <v>-11.611675126903558</v>
      </c>
    </row>
    <row r="29" spans="1:22" ht="15" customHeight="1" x14ac:dyDescent="0.15">
      <c r="A29" s="3" t="s">
        <v>9</v>
      </c>
      <c r="B29" s="42">
        <f t="shared" si="23"/>
        <v>-6</v>
      </c>
      <c r="C29" s="42">
        <v>-1</v>
      </c>
      <c r="D29" s="42">
        <f t="shared" si="24"/>
        <v>-66</v>
      </c>
      <c r="E29" s="42">
        <f t="shared" si="25"/>
        <v>-8</v>
      </c>
      <c r="F29" s="42">
        <v>4</v>
      </c>
      <c r="G29" s="42">
        <v>56</v>
      </c>
      <c r="H29" s="42">
        <v>12</v>
      </c>
      <c r="I29" s="42">
        <v>115</v>
      </c>
      <c r="J29" s="62">
        <f t="shared" si="3"/>
        <v>-11.680229775011966</v>
      </c>
      <c r="K29" s="62">
        <v>5.8401148875059832</v>
      </c>
      <c r="L29" s="62">
        <v>17.52034466251795</v>
      </c>
      <c r="M29" s="42">
        <f t="shared" si="26"/>
        <v>2</v>
      </c>
      <c r="N29" s="42">
        <f t="shared" si="28"/>
        <v>20</v>
      </c>
      <c r="O29" s="42">
        <v>246</v>
      </c>
      <c r="P29" s="42">
        <v>6</v>
      </c>
      <c r="Q29" s="42">
        <v>14</v>
      </c>
      <c r="R29" s="42">
        <f t="shared" si="27"/>
        <v>18</v>
      </c>
      <c r="S29" s="42">
        <v>253</v>
      </c>
      <c r="T29" s="42">
        <v>7</v>
      </c>
      <c r="U29" s="42">
        <v>11</v>
      </c>
      <c r="V29" s="49">
        <v>2.9200574437529951</v>
      </c>
    </row>
    <row r="30" spans="1:22" ht="15" customHeight="1" x14ac:dyDescent="0.15">
      <c r="A30" s="3" t="s">
        <v>8</v>
      </c>
      <c r="B30" s="42">
        <f t="shared" si="23"/>
        <v>-9</v>
      </c>
      <c r="C30" s="42">
        <v>16</v>
      </c>
      <c r="D30" s="42">
        <f t="shared" si="24"/>
        <v>-138</v>
      </c>
      <c r="E30" s="42">
        <f t="shared" si="25"/>
        <v>-9</v>
      </c>
      <c r="F30" s="42">
        <v>2</v>
      </c>
      <c r="G30" s="42">
        <v>46</v>
      </c>
      <c r="H30" s="42">
        <v>11</v>
      </c>
      <c r="I30" s="42">
        <v>135</v>
      </c>
      <c r="J30" s="62">
        <f t="shared" si="3"/>
        <v>-12.723059096176128</v>
      </c>
      <c r="K30" s="62">
        <v>2.8273464658169178</v>
      </c>
      <c r="L30" s="62">
        <v>15.550405561993045</v>
      </c>
      <c r="M30" s="42">
        <f t="shared" si="26"/>
        <v>0</v>
      </c>
      <c r="N30" s="42">
        <f t="shared" si="28"/>
        <v>11</v>
      </c>
      <c r="O30" s="42">
        <v>215</v>
      </c>
      <c r="P30" s="42">
        <v>4</v>
      </c>
      <c r="Q30" s="42">
        <v>7</v>
      </c>
      <c r="R30" s="42">
        <f t="shared" si="27"/>
        <v>11</v>
      </c>
      <c r="S30" s="42">
        <v>264</v>
      </c>
      <c r="T30" s="42">
        <v>6</v>
      </c>
      <c r="U30" s="42">
        <v>5</v>
      </c>
      <c r="V30" s="49">
        <v>0</v>
      </c>
    </row>
    <row r="31" spans="1:22" ht="15" customHeight="1" x14ac:dyDescent="0.15">
      <c r="A31" s="1" t="s">
        <v>7</v>
      </c>
      <c r="B31" s="43">
        <f t="shared" si="23"/>
        <v>-12</v>
      </c>
      <c r="C31" s="43">
        <v>-8</v>
      </c>
      <c r="D31" s="43">
        <f t="shared" si="24"/>
        <v>-108</v>
      </c>
      <c r="E31" s="43">
        <f t="shared" si="25"/>
        <v>-1</v>
      </c>
      <c r="F31" s="43">
        <v>3</v>
      </c>
      <c r="G31" s="43">
        <v>32</v>
      </c>
      <c r="H31" s="43">
        <v>4</v>
      </c>
      <c r="I31" s="43">
        <v>107</v>
      </c>
      <c r="J31" s="63">
        <f t="shared" si="3"/>
        <v>-1.6705463508147336</v>
      </c>
      <c r="K31" s="63">
        <v>5.0116390524442007</v>
      </c>
      <c r="L31" s="63">
        <v>6.6821854032589343</v>
      </c>
      <c r="M31" s="43">
        <f t="shared" si="26"/>
        <v>-11</v>
      </c>
      <c r="N31" s="43">
        <f t="shared" si="28"/>
        <v>7</v>
      </c>
      <c r="O31" s="43">
        <v>155</v>
      </c>
      <c r="P31" s="43">
        <v>3</v>
      </c>
      <c r="Q31" s="43">
        <v>4</v>
      </c>
      <c r="R31" s="43">
        <f t="shared" si="27"/>
        <v>18</v>
      </c>
      <c r="S31" s="43">
        <v>188</v>
      </c>
      <c r="T31" s="43">
        <v>11</v>
      </c>
      <c r="U31" s="43">
        <v>7</v>
      </c>
      <c r="V31" s="53">
        <v>-18.376009858962068</v>
      </c>
    </row>
    <row r="32" spans="1:22" ht="15" customHeight="1" x14ac:dyDescent="0.15">
      <c r="A32" s="5" t="s">
        <v>6</v>
      </c>
      <c r="B32" s="40">
        <f t="shared" si="23"/>
        <v>3</v>
      </c>
      <c r="C32" s="40">
        <v>8</v>
      </c>
      <c r="D32" s="40">
        <f t="shared" si="24"/>
        <v>-12</v>
      </c>
      <c r="E32" s="40">
        <f t="shared" si="25"/>
        <v>1</v>
      </c>
      <c r="F32" s="40">
        <v>1</v>
      </c>
      <c r="G32" s="40">
        <v>18</v>
      </c>
      <c r="H32" s="40">
        <v>0</v>
      </c>
      <c r="I32" s="40">
        <v>23</v>
      </c>
      <c r="J32" s="61">
        <f t="shared" si="3"/>
        <v>6.4928153273017557</v>
      </c>
      <c r="K32" s="61">
        <v>6.4928153273017557</v>
      </c>
      <c r="L32" s="61">
        <v>0</v>
      </c>
      <c r="M32" s="40">
        <f t="shared" si="26"/>
        <v>2</v>
      </c>
      <c r="N32" s="40">
        <f t="shared" si="28"/>
        <v>6</v>
      </c>
      <c r="O32" s="41">
        <v>86</v>
      </c>
      <c r="P32" s="41">
        <v>1</v>
      </c>
      <c r="Q32" s="41">
        <v>5</v>
      </c>
      <c r="R32" s="41">
        <f t="shared" si="27"/>
        <v>4</v>
      </c>
      <c r="S32" s="41">
        <v>93</v>
      </c>
      <c r="T32" s="41">
        <v>1</v>
      </c>
      <c r="U32" s="41">
        <v>3</v>
      </c>
      <c r="V32" s="52">
        <v>12.985630654603519</v>
      </c>
    </row>
    <row r="33" spans="1:22" ht="15" customHeight="1" x14ac:dyDescent="0.15">
      <c r="A33" s="3" t="s">
        <v>5</v>
      </c>
      <c r="B33" s="42">
        <f t="shared" si="23"/>
        <v>-2</v>
      </c>
      <c r="C33" s="42">
        <v>5</v>
      </c>
      <c r="D33" s="42">
        <f t="shared" si="24"/>
        <v>-145</v>
      </c>
      <c r="E33" s="42">
        <f>F33-H33</f>
        <v>-7</v>
      </c>
      <c r="F33" s="42">
        <v>2</v>
      </c>
      <c r="G33" s="42">
        <v>28</v>
      </c>
      <c r="H33" s="42">
        <v>9</v>
      </c>
      <c r="I33" s="42">
        <v>152</v>
      </c>
      <c r="J33" s="62">
        <f t="shared" si="3"/>
        <v>-10.641744548286603</v>
      </c>
      <c r="K33" s="62">
        <v>3.0404984423676007</v>
      </c>
      <c r="L33" s="62">
        <v>13.682242990654204</v>
      </c>
      <c r="M33" s="42">
        <f>N33-R33</f>
        <v>5</v>
      </c>
      <c r="N33" s="42">
        <f t="shared" si="28"/>
        <v>16</v>
      </c>
      <c r="O33" s="42">
        <v>187</v>
      </c>
      <c r="P33" s="42">
        <v>1</v>
      </c>
      <c r="Q33" s="42">
        <v>15</v>
      </c>
      <c r="R33" s="42">
        <f t="shared" si="27"/>
        <v>11</v>
      </c>
      <c r="S33" s="42">
        <v>208</v>
      </c>
      <c r="T33" s="42">
        <v>6</v>
      </c>
      <c r="U33" s="42">
        <v>5</v>
      </c>
      <c r="V33" s="49">
        <v>7.6012461059189995</v>
      </c>
    </row>
    <row r="34" spans="1:22" ht="15" customHeight="1" x14ac:dyDescent="0.15">
      <c r="A34" s="3" t="s">
        <v>4</v>
      </c>
      <c r="B34" s="42">
        <f t="shared" si="23"/>
        <v>-2</v>
      </c>
      <c r="C34" s="42">
        <v>6</v>
      </c>
      <c r="D34" s="42">
        <f t="shared" si="24"/>
        <v>-91</v>
      </c>
      <c r="E34" s="42">
        <f t="shared" si="25"/>
        <v>1</v>
      </c>
      <c r="F34" s="42">
        <v>4</v>
      </c>
      <c r="G34" s="42">
        <v>19</v>
      </c>
      <c r="H34" s="42">
        <v>3</v>
      </c>
      <c r="I34" s="42">
        <v>72</v>
      </c>
      <c r="J34" s="62">
        <f t="shared" si="3"/>
        <v>2.2617723396366323</v>
      </c>
      <c r="K34" s="62">
        <v>9.0470893585465326</v>
      </c>
      <c r="L34" s="62">
        <v>6.7853170189099004</v>
      </c>
      <c r="M34" s="42">
        <f t="shared" si="26"/>
        <v>-3</v>
      </c>
      <c r="N34" s="42">
        <f t="shared" si="28"/>
        <v>11</v>
      </c>
      <c r="O34" s="42">
        <v>107</v>
      </c>
      <c r="P34" s="42">
        <v>6</v>
      </c>
      <c r="Q34" s="42">
        <v>5</v>
      </c>
      <c r="R34" s="42">
        <f t="shared" si="27"/>
        <v>14</v>
      </c>
      <c r="S34" s="42">
        <v>145</v>
      </c>
      <c r="T34" s="42">
        <v>13</v>
      </c>
      <c r="U34" s="42">
        <v>1</v>
      </c>
      <c r="V34" s="49">
        <v>-6.7853170189099039</v>
      </c>
    </row>
    <row r="35" spans="1:22" ht="15" customHeight="1" x14ac:dyDescent="0.15">
      <c r="A35" s="1" t="s">
        <v>3</v>
      </c>
      <c r="B35" s="43">
        <f t="shared" si="23"/>
        <v>1</v>
      </c>
      <c r="C35" s="43">
        <v>3</v>
      </c>
      <c r="D35" s="43">
        <f t="shared" si="24"/>
        <v>-56</v>
      </c>
      <c r="E35" s="43">
        <f t="shared" si="25"/>
        <v>-4</v>
      </c>
      <c r="F35" s="43">
        <v>1</v>
      </c>
      <c r="G35" s="43">
        <v>33</v>
      </c>
      <c r="H35" s="43">
        <v>5</v>
      </c>
      <c r="I35" s="43">
        <v>77</v>
      </c>
      <c r="J35" s="63">
        <f t="shared" si="3"/>
        <v>-8.751793400286946</v>
      </c>
      <c r="K35" s="63">
        <v>2.1879483500717356</v>
      </c>
      <c r="L35" s="63">
        <v>10.939741750358682</v>
      </c>
      <c r="M35" s="43">
        <f t="shared" si="26"/>
        <v>5</v>
      </c>
      <c r="N35" s="43">
        <f t="shared" si="28"/>
        <v>13</v>
      </c>
      <c r="O35" s="47">
        <v>154</v>
      </c>
      <c r="P35" s="47">
        <v>2</v>
      </c>
      <c r="Q35" s="47">
        <v>11</v>
      </c>
      <c r="R35" s="47">
        <f t="shared" si="27"/>
        <v>8</v>
      </c>
      <c r="S35" s="47">
        <v>166</v>
      </c>
      <c r="T35" s="47">
        <v>3</v>
      </c>
      <c r="U35" s="47">
        <v>5</v>
      </c>
      <c r="V35" s="54">
        <v>10.939741750358682</v>
      </c>
    </row>
    <row r="36" spans="1:22" ht="15" customHeight="1" x14ac:dyDescent="0.15">
      <c r="A36" s="5" t="s">
        <v>2</v>
      </c>
      <c r="B36" s="40">
        <f t="shared" si="23"/>
        <v>-7</v>
      </c>
      <c r="C36" s="40">
        <v>0</v>
      </c>
      <c r="D36" s="40">
        <f t="shared" si="24"/>
        <v>-66</v>
      </c>
      <c r="E36" s="40">
        <f t="shared" si="25"/>
        <v>-1</v>
      </c>
      <c r="F36" s="40">
        <v>1</v>
      </c>
      <c r="G36" s="40">
        <v>6</v>
      </c>
      <c r="H36" s="40">
        <v>2</v>
      </c>
      <c r="I36" s="40">
        <v>50</v>
      </c>
      <c r="J36" s="61">
        <f t="shared" si="3"/>
        <v>-5.7035998129967274</v>
      </c>
      <c r="K36" s="61">
        <v>5.7035998129967274</v>
      </c>
      <c r="L36" s="61">
        <v>11.407199625993455</v>
      </c>
      <c r="M36" s="40">
        <f t="shared" si="26"/>
        <v>-6</v>
      </c>
      <c r="N36" s="40">
        <f t="shared" si="28"/>
        <v>2</v>
      </c>
      <c r="O36" s="40">
        <v>43</v>
      </c>
      <c r="P36" s="40">
        <v>1</v>
      </c>
      <c r="Q36" s="40">
        <v>1</v>
      </c>
      <c r="R36" s="40">
        <f t="shared" si="27"/>
        <v>8</v>
      </c>
      <c r="S36" s="40">
        <v>65</v>
      </c>
      <c r="T36" s="40">
        <v>6</v>
      </c>
      <c r="U36" s="40">
        <v>2</v>
      </c>
      <c r="V36" s="48">
        <v>-34.221598877980362</v>
      </c>
    </row>
    <row r="37" spans="1:22" ht="15" customHeight="1" x14ac:dyDescent="0.15">
      <c r="A37" s="3" t="s">
        <v>1</v>
      </c>
      <c r="B37" s="42">
        <f t="shared" si="23"/>
        <v>-1</v>
      </c>
      <c r="C37" s="42">
        <v>3</v>
      </c>
      <c r="D37" s="42">
        <f t="shared" si="24"/>
        <v>-27</v>
      </c>
      <c r="E37" s="42">
        <f t="shared" si="25"/>
        <v>0</v>
      </c>
      <c r="F37" s="42">
        <v>1</v>
      </c>
      <c r="G37" s="42">
        <v>6</v>
      </c>
      <c r="H37" s="42">
        <v>1</v>
      </c>
      <c r="I37" s="42">
        <v>25</v>
      </c>
      <c r="J37" s="62">
        <f t="shared" si="3"/>
        <v>0</v>
      </c>
      <c r="K37" s="62">
        <v>7.9015544041450765</v>
      </c>
      <c r="L37" s="62">
        <v>7.9015544041450765</v>
      </c>
      <c r="M37" s="42">
        <f t="shared" si="26"/>
        <v>-1</v>
      </c>
      <c r="N37" s="42">
        <f t="shared" si="28"/>
        <v>0</v>
      </c>
      <c r="O37" s="42">
        <v>32</v>
      </c>
      <c r="P37" s="42">
        <v>0</v>
      </c>
      <c r="Q37" s="42">
        <v>0</v>
      </c>
      <c r="R37" s="42">
        <f t="shared" si="27"/>
        <v>1</v>
      </c>
      <c r="S37" s="42">
        <v>40</v>
      </c>
      <c r="T37" s="42">
        <v>0</v>
      </c>
      <c r="U37" s="42">
        <v>1</v>
      </c>
      <c r="V37" s="49">
        <v>-7.9015544041450765</v>
      </c>
    </row>
    <row r="38" spans="1:22" ht="15" customHeight="1" x14ac:dyDescent="0.15">
      <c r="A38" s="1" t="s">
        <v>0</v>
      </c>
      <c r="B38" s="43">
        <f t="shared" si="23"/>
        <v>1</v>
      </c>
      <c r="C38" s="43">
        <v>6</v>
      </c>
      <c r="D38" s="43">
        <f t="shared" si="24"/>
        <v>-41</v>
      </c>
      <c r="E38" s="43">
        <f t="shared" si="25"/>
        <v>-2</v>
      </c>
      <c r="F38" s="43">
        <v>1</v>
      </c>
      <c r="G38" s="43">
        <v>6</v>
      </c>
      <c r="H38" s="43">
        <v>3</v>
      </c>
      <c r="I38" s="43">
        <v>31</v>
      </c>
      <c r="J38" s="63">
        <f t="shared" si="3"/>
        <v>-17.329545454545453</v>
      </c>
      <c r="K38" s="63">
        <v>8.6647727272727284</v>
      </c>
      <c r="L38" s="63">
        <v>25.994318181818183</v>
      </c>
      <c r="M38" s="43">
        <f t="shared" si="26"/>
        <v>3</v>
      </c>
      <c r="N38" s="43">
        <f t="shared" si="28"/>
        <v>3</v>
      </c>
      <c r="O38" s="43">
        <v>19</v>
      </c>
      <c r="P38" s="43">
        <v>0</v>
      </c>
      <c r="Q38" s="43">
        <v>3</v>
      </c>
      <c r="R38" s="43">
        <f t="shared" si="27"/>
        <v>0</v>
      </c>
      <c r="S38" s="43">
        <v>35</v>
      </c>
      <c r="T38" s="43">
        <v>0</v>
      </c>
      <c r="U38" s="43">
        <v>0</v>
      </c>
      <c r="V38" s="53">
        <v>25.994318181818183</v>
      </c>
    </row>
    <row r="39" spans="1:22" x14ac:dyDescent="0.15">
      <c r="A39" s="60" t="s">
        <v>59</v>
      </c>
    </row>
    <row r="40" spans="1:22" x14ac:dyDescent="0.15">
      <c r="A40" s="60" t="s">
        <v>60</v>
      </c>
    </row>
    <row r="41" spans="1:22" x14ac:dyDescent="0.15">
      <c r="A41" s="60" t="s">
        <v>61</v>
      </c>
    </row>
  </sheetData>
  <mergeCells count="17">
    <mergeCell ref="V7:V8"/>
    <mergeCell ref="S7:S8"/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徳永 光義</cp:lastModifiedBy>
  <cp:lastPrinted>2017-11-02T09:41:08Z</cp:lastPrinted>
  <dcterms:created xsi:type="dcterms:W3CDTF">2017-09-15T07:21:02Z</dcterms:created>
  <dcterms:modified xsi:type="dcterms:W3CDTF">2020-12-16T09:10:42Z</dcterms:modified>
</cp:coreProperties>
</file>