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3.1\③公表資料\⑤202201HP公表分データ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<sst xmlns="http://schemas.openxmlformats.org/spreadsheetml/2006/main" count="194" uniqueCount="63">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</sst>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H6" sqref="H6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-222</v>
      </c>
      <c r="C9" s="34">
        <f>C10+C11</f>
        <v>38</v>
      </c>
      <c r="D9" s="64">
        <f>IF(B9-C9=0,"-",(1-(B9/(B9-C9)))*-1)</f>
        <v>-0.14615384615384619</v>
      </c>
      <c r="E9" s="34">
        <f>E10+E11</f>
        <v>-4204</v>
      </c>
      <c r="F9" s="64">
        <f>IF(B9-E9=0,"-",(1-(B9/(B9-E9)))*-1)</f>
        <v>-1.055750878955299</v>
      </c>
      <c r="G9" s="34">
        <f>G10+G11</f>
        <v>-327</v>
      </c>
      <c r="H9" s="34">
        <f>H10+H11</f>
        <v>349</v>
      </c>
      <c r="I9" s="34">
        <f>I10+I11</f>
        <v>3800</v>
      </c>
      <c r="J9" s="34">
        <f>J10+J11</f>
        <v>676</v>
      </c>
      <c r="K9" s="34">
        <f>K10+K11</f>
        <v>7110</v>
      </c>
      <c r="L9" s="51">
        <f t="shared" ref="L9:L19" si="0">M9-N9</f>
        <v>-7.0111734609023761</v>
      </c>
      <c r="M9" s="55">
        <v>7.4828732044493256</v>
      </c>
      <c r="N9" s="55">
        <v>14.494046665351702</v>
      </c>
      <c r="O9" s="34">
        <f t="shared" ref="O9:W9" si="1">O10+O11</f>
        <v>105</v>
      </c>
      <c r="P9" s="34">
        <f t="shared" si="1"/>
        <v>978</v>
      </c>
      <c r="Q9" s="34">
        <f t="shared" si="1"/>
        <v>15301</v>
      </c>
      <c r="R9" s="34">
        <f t="shared" si="1"/>
        <v>620</v>
      </c>
      <c r="S9" s="34">
        <f t="shared" si="1"/>
        <v>358</v>
      </c>
      <c r="T9" s="34">
        <f t="shared" si="1"/>
        <v>873</v>
      </c>
      <c r="U9" s="34">
        <f t="shared" si="1"/>
        <v>16195</v>
      </c>
      <c r="V9" s="34">
        <f t="shared" si="1"/>
        <v>515</v>
      </c>
      <c r="W9" s="34">
        <f t="shared" si="1"/>
        <v>358</v>
      </c>
      <c r="X9" s="51">
        <v>2.2512942305649837</v>
      </c>
    </row>
    <row r="10" spans="1:24" ht="18.75" customHeight="1" x14ac:dyDescent="0.15">
      <c r="A10" s="6" t="s">
        <v>28</v>
      </c>
      <c r="B10" s="35">
        <f>B20+B21+B22+B23</f>
        <v>-84</v>
      </c>
      <c r="C10" s="35">
        <f>C20+C21+C22+C23</f>
        <v>48</v>
      </c>
      <c r="D10" s="65">
        <f t="shared" ref="D10:D38" si="2">IF(B10-C10=0,"-",(1-(B10/(B10-C10)))*-1)</f>
        <v>-0.36363636363636365</v>
      </c>
      <c r="E10" s="35">
        <f>E20+E21+E22+E23</f>
        <v>-2125</v>
      </c>
      <c r="F10" s="65">
        <f t="shared" ref="F10:F38" si="3">IF(B10-E10=0,"-",(1-(B10/(B10-E10)))*-1)</f>
        <v>-1.041156295933366</v>
      </c>
      <c r="G10" s="35">
        <f>G20+G21+G22+G23</f>
        <v>-216</v>
      </c>
      <c r="H10" s="35">
        <f>H20+H21+H22+H23</f>
        <v>272</v>
      </c>
      <c r="I10" s="35">
        <f>I20+I21+I22+I23</f>
        <v>3016</v>
      </c>
      <c r="J10" s="35">
        <f>J20+J21+J22+J23</f>
        <v>488</v>
      </c>
      <c r="K10" s="35">
        <f>K20+K21+K22+K23</f>
        <v>4955</v>
      </c>
      <c r="L10" s="48">
        <f t="shared" si="0"/>
        <v>-6.1637736553409219</v>
      </c>
      <c r="M10" s="56">
        <v>7.7617890474663422</v>
      </c>
      <c r="N10" s="56">
        <v>13.925562702807264</v>
      </c>
      <c r="O10" s="35">
        <f t="shared" ref="O10:W10" si="4">O20+O21+O22+O23</f>
        <v>132</v>
      </c>
      <c r="P10" s="35">
        <f t="shared" si="4"/>
        <v>724</v>
      </c>
      <c r="Q10" s="35">
        <f t="shared" si="4"/>
        <v>11861</v>
      </c>
      <c r="R10" s="35">
        <f t="shared" si="4"/>
        <v>497</v>
      </c>
      <c r="S10" s="35">
        <f t="shared" si="4"/>
        <v>227</v>
      </c>
      <c r="T10" s="35">
        <f t="shared" si="4"/>
        <v>592</v>
      </c>
      <c r="U10" s="35">
        <f t="shared" si="4"/>
        <v>12047</v>
      </c>
      <c r="V10" s="35">
        <f t="shared" si="4"/>
        <v>391</v>
      </c>
      <c r="W10" s="35">
        <f t="shared" si="4"/>
        <v>201</v>
      </c>
      <c r="X10" s="48">
        <v>3.7667505671527834</v>
      </c>
    </row>
    <row r="11" spans="1:24" ht="18.75" customHeight="1" x14ac:dyDescent="0.15">
      <c r="A11" s="2" t="s">
        <v>27</v>
      </c>
      <c r="B11" s="36">
        <f>B12+B13+B14+B15+B16</f>
        <v>-138</v>
      </c>
      <c r="C11" s="36">
        <f>C12+C13+C14+C15+C16</f>
        <v>-10</v>
      </c>
      <c r="D11" s="66">
        <f t="shared" si="2"/>
        <v>7.8125E-2</v>
      </c>
      <c r="E11" s="36">
        <f>E12+E13+E14+E15+E16</f>
        <v>-2079</v>
      </c>
      <c r="F11" s="66">
        <f t="shared" si="3"/>
        <v>-1.0710973724884081</v>
      </c>
      <c r="G11" s="36">
        <f>G12+G13+G14+G15+G16</f>
        <v>-111</v>
      </c>
      <c r="H11" s="36">
        <f>H12+H13+H14+H15+H16</f>
        <v>77</v>
      </c>
      <c r="I11" s="36">
        <f>I12+I13+I14+I15+I16</f>
        <v>784</v>
      </c>
      <c r="J11" s="36">
        <f>J12+J13+J14+J15+J16</f>
        <v>188</v>
      </c>
      <c r="K11" s="36">
        <f>K12+K13+K14+K15+K16</f>
        <v>2155</v>
      </c>
      <c r="L11" s="50">
        <f t="shared" si="0"/>
        <v>-9.571959572807776</v>
      </c>
      <c r="M11" s="57">
        <v>6.6400079919477353</v>
      </c>
      <c r="N11" s="57">
        <v>16.211967564755511</v>
      </c>
      <c r="O11" s="36">
        <f t="shared" ref="O11:W11" si="5">O12+O13+O14+O15+O16</f>
        <v>-27</v>
      </c>
      <c r="P11" s="36">
        <f t="shared" si="5"/>
        <v>254</v>
      </c>
      <c r="Q11" s="36">
        <f t="shared" si="5"/>
        <v>3440</v>
      </c>
      <c r="R11" s="36">
        <f t="shared" si="5"/>
        <v>123</v>
      </c>
      <c r="S11" s="36">
        <f t="shared" si="5"/>
        <v>131</v>
      </c>
      <c r="T11" s="36">
        <f t="shared" si="5"/>
        <v>281</v>
      </c>
      <c r="U11" s="36">
        <f t="shared" si="5"/>
        <v>4148</v>
      </c>
      <c r="V11" s="36">
        <f t="shared" si="5"/>
        <v>124</v>
      </c>
      <c r="W11" s="36">
        <f t="shared" si="5"/>
        <v>157</v>
      </c>
      <c r="X11" s="53">
        <v>-2.3283144906829705</v>
      </c>
    </row>
    <row r="12" spans="1:24" ht="18.75" customHeight="1" x14ac:dyDescent="0.15">
      <c r="A12" s="6" t="s">
        <v>26</v>
      </c>
      <c r="B12" s="35">
        <f>B24</f>
        <v>-13</v>
      </c>
      <c r="C12" s="35">
        <f>C24</f>
        <v>1</v>
      </c>
      <c r="D12" s="65">
        <f t="shared" si="2"/>
        <v>-7.1428571428571397E-2</v>
      </c>
      <c r="E12" s="35">
        <f>E24</f>
        <v>-181</v>
      </c>
      <c r="F12" s="65">
        <f t="shared" si="3"/>
        <v>-1.0773809523809523</v>
      </c>
      <c r="G12" s="35">
        <f>G24</f>
        <v>-2</v>
      </c>
      <c r="H12" s="35">
        <f>H24</f>
        <v>9</v>
      </c>
      <c r="I12" s="35">
        <f>I24</f>
        <v>64</v>
      </c>
      <c r="J12" s="35">
        <f>J24</f>
        <v>11</v>
      </c>
      <c r="K12" s="35">
        <f>K24</f>
        <v>195</v>
      </c>
      <c r="L12" s="48">
        <f t="shared" si="0"/>
        <v>-2.2061948262922968</v>
      </c>
      <c r="M12" s="56">
        <v>9.9278767183153356</v>
      </c>
      <c r="N12" s="56">
        <v>12.134071544607632</v>
      </c>
      <c r="O12" s="35">
        <f t="shared" ref="O12:W12" si="6">O24</f>
        <v>-11</v>
      </c>
      <c r="P12" s="35">
        <f t="shared" si="6"/>
        <v>22</v>
      </c>
      <c r="Q12" s="35">
        <f t="shared" si="6"/>
        <v>270</v>
      </c>
      <c r="R12" s="35">
        <f t="shared" si="6"/>
        <v>11</v>
      </c>
      <c r="S12" s="35">
        <f t="shared" si="6"/>
        <v>11</v>
      </c>
      <c r="T12" s="35">
        <f t="shared" si="6"/>
        <v>33</v>
      </c>
      <c r="U12" s="35">
        <f t="shared" si="6"/>
        <v>320</v>
      </c>
      <c r="V12" s="35">
        <f t="shared" si="6"/>
        <v>22</v>
      </c>
      <c r="W12" s="35">
        <f t="shared" si="6"/>
        <v>11</v>
      </c>
      <c r="X12" s="48">
        <v>-12.134071544607629</v>
      </c>
    </row>
    <row r="13" spans="1:24" ht="18.75" customHeight="1" x14ac:dyDescent="0.15">
      <c r="A13" s="4" t="s">
        <v>25</v>
      </c>
      <c r="B13" s="37">
        <f>B25+B26+B27</f>
        <v>-33</v>
      </c>
      <c r="C13" s="37">
        <f>C25+C26+C27</f>
        <v>21</v>
      </c>
      <c r="D13" s="67">
        <f t="shared" si="2"/>
        <v>-0.38888888888888884</v>
      </c>
      <c r="E13" s="37">
        <f>E25+E26+E27</f>
        <v>-459</v>
      </c>
      <c r="F13" s="67">
        <f t="shared" si="3"/>
        <v>-1.0774647887323943</v>
      </c>
      <c r="G13" s="37">
        <f>G25+G26+G27</f>
        <v>-30</v>
      </c>
      <c r="H13" s="37">
        <f>H25+H26+H27</f>
        <v>15</v>
      </c>
      <c r="I13" s="37">
        <f>I25+I26+I27</f>
        <v>142</v>
      </c>
      <c r="J13" s="37">
        <f>J25+J26+J27</f>
        <v>45</v>
      </c>
      <c r="K13" s="37">
        <f>K25+K26+K27</f>
        <v>407</v>
      </c>
      <c r="L13" s="49">
        <f t="shared" si="0"/>
        <v>-14.240654084395977</v>
      </c>
      <c r="M13" s="58">
        <v>7.1203270421979887</v>
      </c>
      <c r="N13" s="58">
        <v>21.360981126593966</v>
      </c>
      <c r="O13" s="37">
        <f t="shared" ref="O13:W13" si="7">O25+O26+O27</f>
        <v>-3</v>
      </c>
      <c r="P13" s="37">
        <f t="shared" si="7"/>
        <v>39</v>
      </c>
      <c r="Q13" s="37">
        <f t="shared" si="7"/>
        <v>584</v>
      </c>
      <c r="R13" s="37">
        <f t="shared" si="7"/>
        <v>17</v>
      </c>
      <c r="S13" s="37">
        <f t="shared" si="7"/>
        <v>22</v>
      </c>
      <c r="T13" s="37">
        <f t="shared" si="7"/>
        <v>42</v>
      </c>
      <c r="U13" s="37">
        <f t="shared" si="7"/>
        <v>778</v>
      </c>
      <c r="V13" s="37">
        <f t="shared" si="7"/>
        <v>16</v>
      </c>
      <c r="W13" s="37">
        <f t="shared" si="7"/>
        <v>26</v>
      </c>
      <c r="X13" s="49">
        <v>-1.4240654084395956</v>
      </c>
    </row>
    <row r="14" spans="1:24" ht="18.75" customHeight="1" x14ac:dyDescent="0.15">
      <c r="A14" s="4" t="s">
        <v>24</v>
      </c>
      <c r="B14" s="37">
        <f>B28+B29+B30+B31</f>
        <v>-31</v>
      </c>
      <c r="C14" s="37">
        <f>C28+C29+C30+C31</f>
        <v>19</v>
      </c>
      <c r="D14" s="67">
        <f t="shared" si="2"/>
        <v>-0.38</v>
      </c>
      <c r="E14" s="37">
        <f>E28+E29+E30+E31</f>
        <v>-684</v>
      </c>
      <c r="F14" s="67">
        <f t="shared" si="3"/>
        <v>-1.0474732006125573</v>
      </c>
      <c r="G14" s="37">
        <f>G28+G29+G30+G31</f>
        <v>-35</v>
      </c>
      <c r="H14" s="37">
        <f>H28+H29+H30+H31</f>
        <v>34</v>
      </c>
      <c r="I14" s="37">
        <f>I28+I29+I30+I31</f>
        <v>324</v>
      </c>
      <c r="J14" s="37">
        <f>J28+J29+J30+J31</f>
        <v>69</v>
      </c>
      <c r="K14" s="37">
        <f>K28+K29+K30+K31</f>
        <v>750</v>
      </c>
      <c r="L14" s="49">
        <f t="shared" si="0"/>
        <v>-7.9221220155214223</v>
      </c>
      <c r="M14" s="58">
        <v>7.6957756722208099</v>
      </c>
      <c r="N14" s="58">
        <v>15.617897687742232</v>
      </c>
      <c r="O14" s="37">
        <f t="shared" ref="O14:W14" si="8">O28+O29+O30+O31</f>
        <v>4</v>
      </c>
      <c r="P14" s="37">
        <f t="shared" si="8"/>
        <v>102</v>
      </c>
      <c r="Q14" s="37">
        <f t="shared" si="8"/>
        <v>1331</v>
      </c>
      <c r="R14" s="37">
        <f t="shared" si="8"/>
        <v>53</v>
      </c>
      <c r="S14" s="37">
        <f t="shared" si="8"/>
        <v>49</v>
      </c>
      <c r="T14" s="37">
        <f t="shared" si="8"/>
        <v>98</v>
      </c>
      <c r="U14" s="37">
        <f t="shared" si="8"/>
        <v>1589</v>
      </c>
      <c r="V14" s="37">
        <f t="shared" si="8"/>
        <v>36</v>
      </c>
      <c r="W14" s="37">
        <f t="shared" si="8"/>
        <v>62</v>
      </c>
      <c r="X14" s="49">
        <v>0.90538537320244927</v>
      </c>
    </row>
    <row r="15" spans="1:24" ht="18.75" customHeight="1" x14ac:dyDescent="0.15">
      <c r="A15" s="4" t="s">
        <v>23</v>
      </c>
      <c r="B15" s="37">
        <f>B32+B33+B34+B35</f>
        <v>-36</v>
      </c>
      <c r="C15" s="37">
        <f>C32+C33+C34+C35</f>
        <v>-36</v>
      </c>
      <c r="D15" s="67" t="str">
        <f t="shared" si="2"/>
        <v>-</v>
      </c>
      <c r="E15" s="37">
        <f>E32+E33+E34+E35</f>
        <v>-511</v>
      </c>
      <c r="F15" s="67">
        <f t="shared" si="3"/>
        <v>-1.0757894736842106</v>
      </c>
      <c r="G15" s="37">
        <f>G32+G33+G34+G35</f>
        <v>-27</v>
      </c>
      <c r="H15" s="37">
        <f>H32+H33+H34+H35</f>
        <v>16</v>
      </c>
      <c r="I15" s="37">
        <f>I32+I33+I34+I35</f>
        <v>220</v>
      </c>
      <c r="J15" s="37">
        <f>J32+J33+J34+J35</f>
        <v>43</v>
      </c>
      <c r="K15" s="39">
        <f>K32+K33+K34+K35</f>
        <v>582</v>
      </c>
      <c r="L15" s="49">
        <f>M15-N15</f>
        <v>-8.0330164944280202</v>
      </c>
      <c r="M15" s="58">
        <v>4.7603060707721596</v>
      </c>
      <c r="N15" s="58">
        <v>12.79332256520018</v>
      </c>
      <c r="O15" s="39">
        <f t="shared" ref="O15:W15" si="9">O32+O33+O34+O35</f>
        <v>-9</v>
      </c>
      <c r="P15" s="37">
        <f t="shared" si="9"/>
        <v>80</v>
      </c>
      <c r="Q15" s="37">
        <f t="shared" si="9"/>
        <v>1035</v>
      </c>
      <c r="R15" s="37">
        <f t="shared" si="9"/>
        <v>38</v>
      </c>
      <c r="S15" s="37">
        <f t="shared" si="9"/>
        <v>42</v>
      </c>
      <c r="T15" s="37">
        <f>T32+T33+T34+T35</f>
        <v>89</v>
      </c>
      <c r="U15" s="37">
        <f t="shared" si="9"/>
        <v>1184</v>
      </c>
      <c r="V15" s="37">
        <f t="shared" si="9"/>
        <v>41</v>
      </c>
      <c r="W15" s="37">
        <f t="shared" si="9"/>
        <v>48</v>
      </c>
      <c r="X15" s="49">
        <v>-2.6776721648093407</v>
      </c>
    </row>
    <row r="16" spans="1:24" ht="18.75" customHeight="1" x14ac:dyDescent="0.15">
      <c r="A16" s="2" t="s">
        <v>22</v>
      </c>
      <c r="B16" s="36">
        <f>B36+B37+B38</f>
        <v>-25</v>
      </c>
      <c r="C16" s="36">
        <f>C36+C37+C38</f>
        <v>-15</v>
      </c>
      <c r="D16" s="66">
        <f t="shared" si="2"/>
        <v>1.5</v>
      </c>
      <c r="E16" s="36">
        <f>E36+E37+E38</f>
        <v>-244</v>
      </c>
      <c r="F16" s="66">
        <f t="shared" si="3"/>
        <v>-1.1141552511415524</v>
      </c>
      <c r="G16" s="36">
        <f>G36+G37+G38</f>
        <v>-17</v>
      </c>
      <c r="H16" s="36">
        <f>H36+H37+H38</f>
        <v>3</v>
      </c>
      <c r="I16" s="36">
        <f>I36+I37+I38</f>
        <v>34</v>
      </c>
      <c r="J16" s="36">
        <f>J36+J37+J38</f>
        <v>20</v>
      </c>
      <c r="K16" s="36">
        <f>K36+K37+K38</f>
        <v>221</v>
      </c>
      <c r="L16" s="50">
        <f t="shared" si="0"/>
        <v>-21.142913454056128</v>
      </c>
      <c r="M16" s="57">
        <v>3.7311023742451996</v>
      </c>
      <c r="N16" s="57">
        <v>24.874015828301328</v>
      </c>
      <c r="O16" s="36">
        <f t="shared" ref="O16:W16" si="10">O36+O37+O38</f>
        <v>-8</v>
      </c>
      <c r="P16" s="36">
        <f t="shared" si="10"/>
        <v>11</v>
      </c>
      <c r="Q16" s="36">
        <f t="shared" si="10"/>
        <v>220</v>
      </c>
      <c r="R16" s="36">
        <f t="shared" si="10"/>
        <v>4</v>
      </c>
      <c r="S16" s="36">
        <f t="shared" si="10"/>
        <v>7</v>
      </c>
      <c r="T16" s="36">
        <f t="shared" si="10"/>
        <v>19</v>
      </c>
      <c r="U16" s="36">
        <f t="shared" si="10"/>
        <v>277</v>
      </c>
      <c r="V16" s="36">
        <f t="shared" si="10"/>
        <v>9</v>
      </c>
      <c r="W16" s="36">
        <f t="shared" si="10"/>
        <v>10</v>
      </c>
      <c r="X16" s="53">
        <v>-9.9496063313205276</v>
      </c>
    </row>
    <row r="17" spans="1:24" ht="18.75" customHeight="1" x14ac:dyDescent="0.15">
      <c r="A17" s="6" t="s">
        <v>21</v>
      </c>
      <c r="B17" s="35">
        <f>B12+B13+B20</f>
        <v>-104</v>
      </c>
      <c r="C17" s="35">
        <f>C12+C13+C20</f>
        <v>-2</v>
      </c>
      <c r="D17" s="65">
        <f t="shared" si="2"/>
        <v>1.9607843137254832E-2</v>
      </c>
      <c r="E17" s="35">
        <f>E12+E13+E20</f>
        <v>-1663</v>
      </c>
      <c r="F17" s="65">
        <f t="shared" si="3"/>
        <v>-1.0667094291212316</v>
      </c>
      <c r="G17" s="35">
        <f>G12+G13+G20</f>
        <v>-121</v>
      </c>
      <c r="H17" s="35">
        <f>H12+H13+H20</f>
        <v>153</v>
      </c>
      <c r="I17" s="35">
        <f>I12+I13+I20</f>
        <v>1562</v>
      </c>
      <c r="J17" s="35">
        <f>J12+J13+J20</f>
        <v>274</v>
      </c>
      <c r="K17" s="35">
        <f>K12+K13+K20</f>
        <v>2723</v>
      </c>
      <c r="L17" s="48">
        <f t="shared" si="0"/>
        <v>-6.4032336865093242</v>
      </c>
      <c r="M17" s="56">
        <v>8.0966508598010503</v>
      </c>
      <c r="N17" s="56">
        <v>14.499884546310374</v>
      </c>
      <c r="O17" s="35">
        <f t="shared" ref="O17:W17" si="11">O12+O13+O20</f>
        <v>17</v>
      </c>
      <c r="P17" s="35">
        <f t="shared" si="11"/>
        <v>307</v>
      </c>
      <c r="Q17" s="35">
        <f t="shared" si="11"/>
        <v>5330</v>
      </c>
      <c r="R17" s="35">
        <f t="shared" si="11"/>
        <v>207</v>
      </c>
      <c r="S17" s="35">
        <f t="shared" si="11"/>
        <v>100</v>
      </c>
      <c r="T17" s="35">
        <f t="shared" si="11"/>
        <v>290</v>
      </c>
      <c r="U17" s="35">
        <f t="shared" si="11"/>
        <v>5832</v>
      </c>
      <c r="V17" s="35">
        <f t="shared" si="11"/>
        <v>200</v>
      </c>
      <c r="W17" s="35">
        <f t="shared" si="11"/>
        <v>90</v>
      </c>
      <c r="X17" s="48">
        <v>0.89962787331122662</v>
      </c>
    </row>
    <row r="18" spans="1:24" ht="18.75" customHeight="1" x14ac:dyDescent="0.15">
      <c r="A18" s="4" t="s">
        <v>20</v>
      </c>
      <c r="B18" s="37">
        <f>B14+B22</f>
        <v>-69</v>
      </c>
      <c r="C18" s="37">
        <f>C14+C22</f>
        <v>28</v>
      </c>
      <c r="D18" s="67">
        <f t="shared" si="2"/>
        <v>-0.28865979381443296</v>
      </c>
      <c r="E18" s="37">
        <f>E14+E22</f>
        <v>-1156</v>
      </c>
      <c r="F18" s="67">
        <f t="shared" si="3"/>
        <v>-1.063477460901564</v>
      </c>
      <c r="G18" s="37">
        <f>G14+G22</f>
        <v>-66</v>
      </c>
      <c r="H18" s="37">
        <f>H14+H22</f>
        <v>62</v>
      </c>
      <c r="I18" s="37">
        <f>I14+I22</f>
        <v>641</v>
      </c>
      <c r="J18" s="37">
        <f>J14+J22</f>
        <v>128</v>
      </c>
      <c r="K18" s="37">
        <f>K14+K22</f>
        <v>1406</v>
      </c>
      <c r="L18" s="49">
        <f t="shared" si="0"/>
        <v>-7.9091553810480173</v>
      </c>
      <c r="M18" s="58">
        <v>7.4298126306814725</v>
      </c>
      <c r="N18" s="58">
        <v>15.33896801172949</v>
      </c>
      <c r="O18" s="37">
        <f t="shared" ref="O18:W18" si="12">O14+O22</f>
        <v>-3</v>
      </c>
      <c r="P18" s="37">
        <f t="shared" si="12"/>
        <v>181</v>
      </c>
      <c r="Q18" s="37">
        <f t="shared" si="12"/>
        <v>2612</v>
      </c>
      <c r="R18" s="37">
        <f t="shared" si="12"/>
        <v>89</v>
      </c>
      <c r="S18" s="37">
        <f t="shared" si="12"/>
        <v>92</v>
      </c>
      <c r="T18" s="37">
        <f t="shared" si="12"/>
        <v>184</v>
      </c>
      <c r="U18" s="37">
        <f t="shared" si="12"/>
        <v>3003</v>
      </c>
      <c r="V18" s="37">
        <f t="shared" si="12"/>
        <v>79</v>
      </c>
      <c r="W18" s="37">
        <f t="shared" si="12"/>
        <v>105</v>
      </c>
      <c r="X18" s="49">
        <v>-0.35950706277490951</v>
      </c>
    </row>
    <row r="19" spans="1:24" ht="18.75" customHeight="1" x14ac:dyDescent="0.15">
      <c r="A19" s="2" t="s">
        <v>19</v>
      </c>
      <c r="B19" s="36">
        <f>B15+B16+B21+B23</f>
        <v>-49</v>
      </c>
      <c r="C19" s="36">
        <f>C15+C16+C21+C23</f>
        <v>12</v>
      </c>
      <c r="D19" s="66">
        <f t="shared" si="2"/>
        <v>-0.19672131147540983</v>
      </c>
      <c r="E19" s="36">
        <f>E15+E16+E21+E23</f>
        <v>-1385</v>
      </c>
      <c r="F19" s="66">
        <f t="shared" si="3"/>
        <v>-1.0366766467065869</v>
      </c>
      <c r="G19" s="36">
        <f>G15+G16+G21+G23</f>
        <v>-140</v>
      </c>
      <c r="H19" s="36">
        <f>H15+H16+H21+H23</f>
        <v>134</v>
      </c>
      <c r="I19" s="36">
        <f>I15+I16+I21+I23</f>
        <v>1597</v>
      </c>
      <c r="J19" s="36">
        <f>J15+J16+J21+J23</f>
        <v>274</v>
      </c>
      <c r="K19" s="38">
        <f>K15+K16+K21+K23</f>
        <v>2981</v>
      </c>
      <c r="L19" s="50">
        <f t="shared" si="0"/>
        <v>-7.2170986080464719</v>
      </c>
      <c r="M19" s="57">
        <v>6.9077943819873386</v>
      </c>
      <c r="N19" s="57">
        <v>14.12489299003381</v>
      </c>
      <c r="O19" s="38">
        <f t="shared" ref="O19:W19" si="13">O15+O16+O21+O23</f>
        <v>91</v>
      </c>
      <c r="P19" s="38">
        <f>P15+P16+P21+P23</f>
        <v>490</v>
      </c>
      <c r="Q19" s="36">
        <f t="shared" si="13"/>
        <v>7359</v>
      </c>
      <c r="R19" s="36">
        <f t="shared" si="13"/>
        <v>324</v>
      </c>
      <c r="S19" s="36">
        <f t="shared" si="13"/>
        <v>166</v>
      </c>
      <c r="T19" s="36">
        <f t="shared" si="13"/>
        <v>399</v>
      </c>
      <c r="U19" s="36">
        <f t="shared" si="13"/>
        <v>7360</v>
      </c>
      <c r="V19" s="36">
        <f t="shared" si="13"/>
        <v>236</v>
      </c>
      <c r="W19" s="36">
        <f t="shared" si="13"/>
        <v>163</v>
      </c>
      <c r="X19" s="53">
        <v>4.6911140952302048</v>
      </c>
    </row>
    <row r="20" spans="1:24" ht="18.75" customHeight="1" x14ac:dyDescent="0.15">
      <c r="A20" s="5" t="s">
        <v>18</v>
      </c>
      <c r="B20" s="40">
        <f>G20+O20</f>
        <v>-58</v>
      </c>
      <c r="C20" s="40">
        <v>-24</v>
      </c>
      <c r="D20" s="68">
        <f t="shared" si="2"/>
        <v>0.70588235294117641</v>
      </c>
      <c r="E20" s="40">
        <f>I20-K20+Q20-U20</f>
        <v>-1023</v>
      </c>
      <c r="F20" s="68">
        <f t="shared" si="3"/>
        <v>-1.0601036269430051</v>
      </c>
      <c r="G20" s="40">
        <f>H20-J20</f>
        <v>-89</v>
      </c>
      <c r="H20" s="40">
        <v>129</v>
      </c>
      <c r="I20" s="40">
        <v>1356</v>
      </c>
      <c r="J20" s="40">
        <v>218</v>
      </c>
      <c r="K20" s="40">
        <v>2121</v>
      </c>
      <c r="L20" s="48">
        <f>M20-N20</f>
        <v>-5.6032922739451561</v>
      </c>
      <c r="M20" s="56">
        <v>8.1216258802126404</v>
      </c>
      <c r="N20" s="56">
        <v>13.724918154157796</v>
      </c>
      <c r="O20" s="40">
        <f>P20-T20</f>
        <v>31</v>
      </c>
      <c r="P20" s="40">
        <f>R20+S20</f>
        <v>246</v>
      </c>
      <c r="Q20" s="41">
        <v>4476</v>
      </c>
      <c r="R20" s="41">
        <v>179</v>
      </c>
      <c r="S20" s="41">
        <v>67</v>
      </c>
      <c r="T20" s="41">
        <f>SUM(V20:W20)</f>
        <v>215</v>
      </c>
      <c r="U20" s="41">
        <v>4734</v>
      </c>
      <c r="V20" s="41">
        <v>162</v>
      </c>
      <c r="W20" s="41">
        <v>53</v>
      </c>
      <c r="X20" s="52">
        <v>1.9517085448573006</v>
      </c>
    </row>
    <row r="21" spans="1:24" ht="18.75" customHeight="1" x14ac:dyDescent="0.15">
      <c r="A21" s="3" t="s">
        <v>17</v>
      </c>
      <c r="B21" s="42">
        <f t="shared" ref="B21:B38" si="14">G21+O21</f>
        <v>1</v>
      </c>
      <c r="C21" s="42">
        <v>36</v>
      </c>
      <c r="D21" s="69">
        <f t="shared" si="2"/>
        <v>-1.0285714285714285</v>
      </c>
      <c r="E21" s="42">
        <f t="shared" ref="E21:E38" si="15">I21-K21+Q21-U21</f>
        <v>-350</v>
      </c>
      <c r="F21" s="69">
        <f t="shared" si="3"/>
        <v>-0.9971509971509972</v>
      </c>
      <c r="G21" s="42">
        <f t="shared" ref="G21:G38" si="16">H21-J21</f>
        <v>-68</v>
      </c>
      <c r="H21" s="42">
        <v>97</v>
      </c>
      <c r="I21" s="42">
        <v>1152</v>
      </c>
      <c r="J21" s="42">
        <v>165</v>
      </c>
      <c r="K21" s="42">
        <v>1743</v>
      </c>
      <c r="L21" s="49">
        <f t="shared" ref="L21:L38" si="17">M21-N21</f>
        <v>-5.4508086855508893</v>
      </c>
      <c r="M21" s="58">
        <v>7.7754182720358269</v>
      </c>
      <c r="N21" s="58">
        <v>13.226226957586716</v>
      </c>
      <c r="O21" s="42">
        <f t="shared" ref="O21:O38" si="18">P21-T21</f>
        <v>69</v>
      </c>
      <c r="P21" s="42">
        <f t="shared" ref="P21:P38" si="19">R21+S21</f>
        <v>304</v>
      </c>
      <c r="Q21" s="42">
        <v>4869</v>
      </c>
      <c r="R21" s="42">
        <v>206</v>
      </c>
      <c r="S21" s="42">
        <v>98</v>
      </c>
      <c r="T21" s="42">
        <f t="shared" ref="T21:T38" si="20">SUM(V21:W21)</f>
        <v>235</v>
      </c>
      <c r="U21" s="42">
        <v>4628</v>
      </c>
      <c r="V21" s="42">
        <v>159</v>
      </c>
      <c r="W21" s="42">
        <v>76</v>
      </c>
      <c r="X21" s="49">
        <v>5.5309676368089882</v>
      </c>
    </row>
    <row r="22" spans="1:24" ht="18.75" customHeight="1" x14ac:dyDescent="0.15">
      <c r="A22" s="3" t="s">
        <v>16</v>
      </c>
      <c r="B22" s="42">
        <f t="shared" si="14"/>
        <v>-38</v>
      </c>
      <c r="C22" s="42">
        <v>9</v>
      </c>
      <c r="D22" s="69">
        <f t="shared" si="2"/>
        <v>-0.19148936170212771</v>
      </c>
      <c r="E22" s="42">
        <f t="shared" si="15"/>
        <v>-472</v>
      </c>
      <c r="F22" s="69">
        <f t="shared" si="3"/>
        <v>-1.0875576036866359</v>
      </c>
      <c r="G22" s="42">
        <f t="shared" si="16"/>
        <v>-31</v>
      </c>
      <c r="H22" s="42">
        <v>28</v>
      </c>
      <c r="I22" s="42">
        <v>317</v>
      </c>
      <c r="J22" s="42">
        <v>59</v>
      </c>
      <c r="K22" s="42">
        <v>656</v>
      </c>
      <c r="L22" s="49">
        <f t="shared" si="17"/>
        <v>-7.8945665537844327</v>
      </c>
      <c r="M22" s="58">
        <v>7.1305762421278729</v>
      </c>
      <c r="N22" s="58">
        <v>15.025142795912306</v>
      </c>
      <c r="O22" s="42">
        <f t="shared" si="18"/>
        <v>-7</v>
      </c>
      <c r="P22" s="42">
        <f t="shared" si="19"/>
        <v>79</v>
      </c>
      <c r="Q22" s="42">
        <v>1281</v>
      </c>
      <c r="R22" s="42">
        <v>36</v>
      </c>
      <c r="S22" s="42">
        <v>43</v>
      </c>
      <c r="T22" s="42">
        <f t="shared" si="20"/>
        <v>86</v>
      </c>
      <c r="U22" s="42">
        <v>1414</v>
      </c>
      <c r="V22" s="42">
        <v>43</v>
      </c>
      <c r="W22" s="42">
        <v>43</v>
      </c>
      <c r="X22" s="49">
        <v>-1.7826440605319682</v>
      </c>
    </row>
    <row r="23" spans="1:24" ht="18.75" customHeight="1" x14ac:dyDescent="0.15">
      <c r="A23" s="1" t="s">
        <v>15</v>
      </c>
      <c r="B23" s="43">
        <f t="shared" si="14"/>
        <v>11</v>
      </c>
      <c r="C23" s="43">
        <v>27</v>
      </c>
      <c r="D23" s="70">
        <f t="shared" si="2"/>
        <v>-1.6875</v>
      </c>
      <c r="E23" s="43">
        <f t="shared" si="15"/>
        <v>-280</v>
      </c>
      <c r="F23" s="70">
        <f t="shared" si="3"/>
        <v>-0.96219931271477666</v>
      </c>
      <c r="G23" s="43">
        <f t="shared" si="16"/>
        <v>-28</v>
      </c>
      <c r="H23" s="43">
        <v>18</v>
      </c>
      <c r="I23" s="43">
        <v>191</v>
      </c>
      <c r="J23" s="43">
        <v>46</v>
      </c>
      <c r="K23" s="44">
        <v>435</v>
      </c>
      <c r="L23" s="50">
        <f t="shared" si="17"/>
        <v>-10.152344609093126</v>
      </c>
      <c r="M23" s="57">
        <v>6.5265072487027229</v>
      </c>
      <c r="N23" s="57">
        <v>16.678851857795848</v>
      </c>
      <c r="O23" s="44">
        <f t="shared" si="18"/>
        <v>39</v>
      </c>
      <c r="P23" s="44">
        <f t="shared" si="19"/>
        <v>95</v>
      </c>
      <c r="Q23" s="43">
        <v>1235</v>
      </c>
      <c r="R23" s="43">
        <v>76</v>
      </c>
      <c r="S23" s="43">
        <v>19</v>
      </c>
      <c r="T23" s="43">
        <f t="shared" si="20"/>
        <v>56</v>
      </c>
      <c r="U23" s="43">
        <v>1271</v>
      </c>
      <c r="V23" s="43">
        <v>27</v>
      </c>
      <c r="W23" s="43">
        <v>29</v>
      </c>
      <c r="X23" s="54">
        <v>14.140765705522561</v>
      </c>
    </row>
    <row r="24" spans="1:24" ht="18.75" customHeight="1" x14ac:dyDescent="0.15">
      <c r="A24" s="7" t="s">
        <v>14</v>
      </c>
      <c r="B24" s="45">
        <f t="shared" si="14"/>
        <v>-13</v>
      </c>
      <c r="C24" s="45">
        <v>1</v>
      </c>
      <c r="D24" s="71">
        <f t="shared" si="2"/>
        <v>-7.1428571428571397E-2</v>
      </c>
      <c r="E24" s="40">
        <f t="shared" si="15"/>
        <v>-181</v>
      </c>
      <c r="F24" s="71">
        <f t="shared" si="3"/>
        <v>-1.0773809523809523</v>
      </c>
      <c r="G24" s="40">
        <f t="shared" si="16"/>
        <v>-2</v>
      </c>
      <c r="H24" s="45">
        <v>9</v>
      </c>
      <c r="I24" s="45">
        <v>64</v>
      </c>
      <c r="J24" s="45">
        <v>11</v>
      </c>
      <c r="K24" s="46">
        <v>195</v>
      </c>
      <c r="L24" s="51">
        <f t="shared" si="17"/>
        <v>-2.2061948262922968</v>
      </c>
      <c r="M24" s="55">
        <v>9.9278767183153356</v>
      </c>
      <c r="N24" s="55">
        <v>12.134071544607632</v>
      </c>
      <c r="O24" s="40">
        <f t="shared" si="18"/>
        <v>-11</v>
      </c>
      <c r="P24" s="45">
        <f t="shared" si="19"/>
        <v>22</v>
      </c>
      <c r="Q24" s="45">
        <v>270</v>
      </c>
      <c r="R24" s="45">
        <v>11</v>
      </c>
      <c r="S24" s="45">
        <v>11</v>
      </c>
      <c r="T24" s="45">
        <f t="shared" si="20"/>
        <v>33</v>
      </c>
      <c r="U24" s="45">
        <v>320</v>
      </c>
      <c r="V24" s="45">
        <v>22</v>
      </c>
      <c r="W24" s="45">
        <v>11</v>
      </c>
      <c r="X24" s="51">
        <v>-12.134071544607629</v>
      </c>
    </row>
    <row r="25" spans="1:24" ht="18.75" customHeight="1" x14ac:dyDescent="0.15">
      <c r="A25" s="5" t="s">
        <v>13</v>
      </c>
      <c r="B25" s="40">
        <f t="shared" si="14"/>
        <v>-13</v>
      </c>
      <c r="C25" s="40">
        <v>-8</v>
      </c>
      <c r="D25" s="68">
        <f t="shared" si="2"/>
        <v>1.6</v>
      </c>
      <c r="E25" s="40">
        <f t="shared" si="15"/>
        <v>-81</v>
      </c>
      <c r="F25" s="68">
        <f t="shared" si="3"/>
        <v>-1.1911764705882353</v>
      </c>
      <c r="G25" s="40">
        <f t="shared" si="16"/>
        <v>-6</v>
      </c>
      <c r="H25" s="40">
        <v>1</v>
      </c>
      <c r="I25" s="40">
        <v>8</v>
      </c>
      <c r="J25" s="40">
        <v>7</v>
      </c>
      <c r="K25" s="40">
        <v>66</v>
      </c>
      <c r="L25" s="48">
        <f t="shared" si="17"/>
        <v>-24.890621812164213</v>
      </c>
      <c r="M25" s="56">
        <v>4.1484369686940354</v>
      </c>
      <c r="N25" s="56">
        <v>29.039058780858248</v>
      </c>
      <c r="O25" s="40">
        <f t="shared" si="18"/>
        <v>-7</v>
      </c>
      <c r="P25" s="40">
        <f t="shared" si="19"/>
        <v>2</v>
      </c>
      <c r="Q25" s="40">
        <v>65</v>
      </c>
      <c r="R25" s="40">
        <v>2</v>
      </c>
      <c r="S25" s="40">
        <v>0</v>
      </c>
      <c r="T25" s="40">
        <f t="shared" si="20"/>
        <v>9</v>
      </c>
      <c r="U25" s="40">
        <v>88</v>
      </c>
      <c r="V25" s="40">
        <v>1</v>
      </c>
      <c r="W25" s="40">
        <v>8</v>
      </c>
      <c r="X25" s="52">
        <v>-29.039058780858255</v>
      </c>
    </row>
    <row r="26" spans="1:24" ht="18.75" customHeight="1" x14ac:dyDescent="0.15">
      <c r="A26" s="3" t="s">
        <v>12</v>
      </c>
      <c r="B26" s="42">
        <f t="shared" si="14"/>
        <v>-16</v>
      </c>
      <c r="C26" s="42">
        <v>6</v>
      </c>
      <c r="D26" s="69">
        <f t="shared" si="2"/>
        <v>-0.27272727272727271</v>
      </c>
      <c r="E26" s="42">
        <f t="shared" si="15"/>
        <v>-167</v>
      </c>
      <c r="F26" s="69">
        <f t="shared" si="3"/>
        <v>-1.1059602649006623</v>
      </c>
      <c r="G26" s="42">
        <f t="shared" si="16"/>
        <v>-14</v>
      </c>
      <c r="H26" s="42">
        <v>4</v>
      </c>
      <c r="I26" s="42">
        <v>30</v>
      </c>
      <c r="J26" s="42">
        <v>18</v>
      </c>
      <c r="K26" s="42">
        <v>122</v>
      </c>
      <c r="L26" s="49">
        <f t="shared" si="17"/>
        <v>-26.066917297058065</v>
      </c>
      <c r="M26" s="58">
        <v>7.4476906563023029</v>
      </c>
      <c r="N26" s="58">
        <v>33.514607953360368</v>
      </c>
      <c r="O26" s="42">
        <f t="shared" si="18"/>
        <v>-2</v>
      </c>
      <c r="P26" s="42">
        <f t="shared" si="19"/>
        <v>8</v>
      </c>
      <c r="Q26" s="42">
        <v>134</v>
      </c>
      <c r="R26" s="42">
        <v>8</v>
      </c>
      <c r="S26" s="42">
        <v>0</v>
      </c>
      <c r="T26" s="42">
        <f t="shared" si="20"/>
        <v>10</v>
      </c>
      <c r="U26" s="42">
        <v>209</v>
      </c>
      <c r="V26" s="42">
        <v>3</v>
      </c>
      <c r="W26" s="42">
        <v>7</v>
      </c>
      <c r="X26" s="49">
        <v>-3.7238453281511497</v>
      </c>
    </row>
    <row r="27" spans="1:24" ht="18.75" customHeight="1" x14ac:dyDescent="0.15">
      <c r="A27" s="1" t="s">
        <v>11</v>
      </c>
      <c r="B27" s="43">
        <f t="shared" si="14"/>
        <v>-4</v>
      </c>
      <c r="C27" s="43">
        <v>23</v>
      </c>
      <c r="D27" s="70">
        <f t="shared" si="2"/>
        <v>-0.85185185185185186</v>
      </c>
      <c r="E27" s="43">
        <f t="shared" si="15"/>
        <v>-211</v>
      </c>
      <c r="F27" s="70">
        <f t="shared" si="3"/>
        <v>-1.0193236714975846</v>
      </c>
      <c r="G27" s="43">
        <f t="shared" si="16"/>
        <v>-10</v>
      </c>
      <c r="H27" s="43">
        <v>10</v>
      </c>
      <c r="I27" s="43">
        <v>104</v>
      </c>
      <c r="J27" s="44">
        <v>20</v>
      </c>
      <c r="K27" s="44">
        <v>219</v>
      </c>
      <c r="L27" s="50">
        <f t="shared" si="17"/>
        <v>-7.5272244902156364</v>
      </c>
      <c r="M27" s="57">
        <v>7.5272244902156364</v>
      </c>
      <c r="N27" s="57">
        <v>15.054448980431273</v>
      </c>
      <c r="O27" s="44">
        <f t="shared" si="18"/>
        <v>6</v>
      </c>
      <c r="P27" s="44">
        <f t="shared" si="19"/>
        <v>29</v>
      </c>
      <c r="Q27" s="47">
        <v>385</v>
      </c>
      <c r="R27" s="47">
        <v>7</v>
      </c>
      <c r="S27" s="47">
        <v>22</v>
      </c>
      <c r="T27" s="47">
        <f t="shared" si="20"/>
        <v>23</v>
      </c>
      <c r="U27" s="47">
        <v>481</v>
      </c>
      <c r="V27" s="47">
        <v>12</v>
      </c>
      <c r="W27" s="47">
        <v>11</v>
      </c>
      <c r="X27" s="54">
        <v>4.5163346941293838</v>
      </c>
    </row>
    <row r="28" spans="1:24" ht="18.75" customHeight="1" x14ac:dyDescent="0.15">
      <c r="A28" s="5" t="s">
        <v>10</v>
      </c>
      <c r="B28" s="40">
        <f t="shared" si="14"/>
        <v>-6</v>
      </c>
      <c r="C28" s="40">
        <v>3</v>
      </c>
      <c r="D28" s="68">
        <f t="shared" si="2"/>
        <v>-0.33333333333333337</v>
      </c>
      <c r="E28" s="40">
        <f t="shared" si="15"/>
        <v>-114</v>
      </c>
      <c r="F28" s="68">
        <f t="shared" si="3"/>
        <v>-1.0555555555555556</v>
      </c>
      <c r="G28" s="40">
        <f>H28-J28</f>
        <v>-10</v>
      </c>
      <c r="H28" s="40">
        <v>1</v>
      </c>
      <c r="I28" s="40">
        <v>23</v>
      </c>
      <c r="J28" s="40">
        <v>11</v>
      </c>
      <c r="K28" s="40">
        <v>91</v>
      </c>
      <c r="L28" s="48">
        <f t="shared" si="17"/>
        <v>-19.749835418038181</v>
      </c>
      <c r="M28" s="56">
        <v>1.9749835418038184</v>
      </c>
      <c r="N28" s="56">
        <v>21.724818959842001</v>
      </c>
      <c r="O28" s="40">
        <f t="shared" si="18"/>
        <v>4</v>
      </c>
      <c r="P28" s="40">
        <f t="shared" si="19"/>
        <v>10</v>
      </c>
      <c r="Q28" s="40">
        <v>133</v>
      </c>
      <c r="R28" s="40">
        <v>5</v>
      </c>
      <c r="S28" s="40">
        <v>5</v>
      </c>
      <c r="T28" s="40">
        <f t="shared" si="20"/>
        <v>6</v>
      </c>
      <c r="U28" s="40">
        <v>179</v>
      </c>
      <c r="V28" s="40">
        <v>3</v>
      </c>
      <c r="W28" s="40">
        <v>3</v>
      </c>
      <c r="X28" s="48">
        <v>7.8999341672152745</v>
      </c>
    </row>
    <row r="29" spans="1:24" ht="18.75" customHeight="1" x14ac:dyDescent="0.15">
      <c r="A29" s="3" t="s">
        <v>9</v>
      </c>
      <c r="B29" s="42">
        <f t="shared" si="14"/>
        <v>9</v>
      </c>
      <c r="C29" s="42">
        <v>21</v>
      </c>
      <c r="D29" s="69">
        <f t="shared" si="2"/>
        <v>-1.75</v>
      </c>
      <c r="E29" s="42">
        <f t="shared" si="15"/>
        <v>-100</v>
      </c>
      <c r="F29" s="69">
        <f t="shared" si="3"/>
        <v>-0.91743119266055051</v>
      </c>
      <c r="G29" s="42">
        <f t="shared" si="16"/>
        <v>-5</v>
      </c>
      <c r="H29" s="42">
        <v>11</v>
      </c>
      <c r="I29" s="42">
        <v>120</v>
      </c>
      <c r="J29" s="42">
        <v>16</v>
      </c>
      <c r="K29" s="42">
        <v>203</v>
      </c>
      <c r="L29" s="49">
        <f t="shared" si="17"/>
        <v>-3.6945961988056162</v>
      </c>
      <c r="M29" s="58">
        <v>8.1281116373723545</v>
      </c>
      <c r="N29" s="58">
        <v>11.822707836177971</v>
      </c>
      <c r="O29" s="41">
        <f t="shared" si="18"/>
        <v>14</v>
      </c>
      <c r="P29" s="41">
        <f t="shared" si="19"/>
        <v>33</v>
      </c>
      <c r="Q29" s="42">
        <v>483</v>
      </c>
      <c r="R29" s="42">
        <v>16</v>
      </c>
      <c r="S29" s="42">
        <v>17</v>
      </c>
      <c r="T29" s="42">
        <f t="shared" si="20"/>
        <v>19</v>
      </c>
      <c r="U29" s="42">
        <v>500</v>
      </c>
      <c r="V29" s="42">
        <v>7</v>
      </c>
      <c r="W29" s="42">
        <v>12</v>
      </c>
      <c r="X29" s="49">
        <v>10.344869356655723</v>
      </c>
    </row>
    <row r="30" spans="1:24" ht="18.75" customHeight="1" x14ac:dyDescent="0.15">
      <c r="A30" s="3" t="s">
        <v>8</v>
      </c>
      <c r="B30" s="42">
        <f t="shared" si="14"/>
        <v>-20</v>
      </c>
      <c r="C30" s="42">
        <v>-15</v>
      </c>
      <c r="D30" s="69">
        <f t="shared" si="2"/>
        <v>3</v>
      </c>
      <c r="E30" s="42">
        <f t="shared" si="15"/>
        <v>-255</v>
      </c>
      <c r="F30" s="69">
        <f t="shared" si="3"/>
        <v>-1.0851063829787233</v>
      </c>
      <c r="G30" s="42">
        <f t="shared" si="16"/>
        <v>-13</v>
      </c>
      <c r="H30" s="42">
        <v>14</v>
      </c>
      <c r="I30" s="42">
        <v>95</v>
      </c>
      <c r="J30" s="42">
        <v>27</v>
      </c>
      <c r="K30" s="42">
        <v>251</v>
      </c>
      <c r="L30" s="52">
        <f t="shared" si="17"/>
        <v>-9.4708053170271445</v>
      </c>
      <c r="M30" s="59">
        <v>10.19932880295231</v>
      </c>
      <c r="N30" s="59">
        <v>19.670134119979455</v>
      </c>
      <c r="O30" s="42">
        <f t="shared" si="18"/>
        <v>-7</v>
      </c>
      <c r="P30" s="42">
        <f t="shared" si="19"/>
        <v>34</v>
      </c>
      <c r="Q30" s="42">
        <v>381</v>
      </c>
      <c r="R30" s="42">
        <v>26</v>
      </c>
      <c r="S30" s="42">
        <v>8</v>
      </c>
      <c r="T30" s="42">
        <f t="shared" si="20"/>
        <v>41</v>
      </c>
      <c r="U30" s="42">
        <v>480</v>
      </c>
      <c r="V30" s="42">
        <v>17</v>
      </c>
      <c r="W30" s="42">
        <v>24</v>
      </c>
      <c r="X30" s="49">
        <v>-5.0996644014761578</v>
      </c>
    </row>
    <row r="31" spans="1:24" ht="18.75" customHeight="1" x14ac:dyDescent="0.15">
      <c r="A31" s="1" t="s">
        <v>7</v>
      </c>
      <c r="B31" s="43">
        <f t="shared" si="14"/>
        <v>-14</v>
      </c>
      <c r="C31" s="43">
        <v>10</v>
      </c>
      <c r="D31" s="70">
        <f t="shared" si="2"/>
        <v>-0.41666666666666663</v>
      </c>
      <c r="E31" s="43">
        <f t="shared" si="15"/>
        <v>-215</v>
      </c>
      <c r="F31" s="70">
        <f t="shared" si="3"/>
        <v>-1.0696517412935322</v>
      </c>
      <c r="G31" s="43">
        <f t="shared" si="16"/>
        <v>-7</v>
      </c>
      <c r="H31" s="43">
        <v>8</v>
      </c>
      <c r="I31" s="43">
        <v>86</v>
      </c>
      <c r="J31" s="43">
        <v>15</v>
      </c>
      <c r="K31" s="44">
        <v>205</v>
      </c>
      <c r="L31" s="50">
        <f t="shared" si="17"/>
        <v>-5.9036474955584382</v>
      </c>
      <c r="M31" s="57">
        <v>6.7470257092096446</v>
      </c>
      <c r="N31" s="57">
        <v>12.650673204768083</v>
      </c>
      <c r="O31" s="43">
        <f t="shared" si="18"/>
        <v>-7</v>
      </c>
      <c r="P31" s="43">
        <f t="shared" si="19"/>
        <v>25</v>
      </c>
      <c r="Q31" s="43">
        <v>334</v>
      </c>
      <c r="R31" s="43">
        <v>6</v>
      </c>
      <c r="S31" s="43">
        <v>19</v>
      </c>
      <c r="T31" s="43">
        <f t="shared" si="20"/>
        <v>32</v>
      </c>
      <c r="U31" s="43">
        <v>430</v>
      </c>
      <c r="V31" s="43">
        <v>9</v>
      </c>
      <c r="W31" s="43">
        <v>23</v>
      </c>
      <c r="X31" s="53">
        <v>-5.9036474955584453</v>
      </c>
    </row>
    <row r="32" spans="1:24" ht="18.75" customHeight="1" x14ac:dyDescent="0.15">
      <c r="A32" s="5" t="s">
        <v>6</v>
      </c>
      <c r="B32" s="40">
        <f t="shared" si="14"/>
        <v>3</v>
      </c>
      <c r="C32" s="40">
        <v>-2</v>
      </c>
      <c r="D32" s="68">
        <f t="shared" si="2"/>
        <v>-0.4</v>
      </c>
      <c r="E32" s="40">
        <f t="shared" si="15"/>
        <v>-3</v>
      </c>
      <c r="F32" s="68">
        <f t="shared" si="3"/>
        <v>-0.5</v>
      </c>
      <c r="G32" s="40">
        <f t="shared" si="16"/>
        <v>1</v>
      </c>
      <c r="H32" s="40">
        <v>3</v>
      </c>
      <c r="I32" s="40">
        <v>31</v>
      </c>
      <c r="J32" s="40">
        <v>2</v>
      </c>
      <c r="K32" s="40">
        <v>36</v>
      </c>
      <c r="L32" s="48">
        <f t="shared" si="17"/>
        <v>3.3617459034462494</v>
      </c>
      <c r="M32" s="56">
        <v>10.085237710338747</v>
      </c>
      <c r="N32" s="56">
        <v>6.7234918068924978</v>
      </c>
      <c r="O32" s="40">
        <f t="shared" si="18"/>
        <v>2</v>
      </c>
      <c r="P32" s="40">
        <f t="shared" si="19"/>
        <v>16</v>
      </c>
      <c r="Q32" s="41">
        <v>166</v>
      </c>
      <c r="R32" s="41">
        <v>3</v>
      </c>
      <c r="S32" s="41">
        <v>13</v>
      </c>
      <c r="T32" s="41">
        <f t="shared" si="20"/>
        <v>14</v>
      </c>
      <c r="U32" s="41">
        <v>164</v>
      </c>
      <c r="V32" s="41">
        <v>3</v>
      </c>
      <c r="W32" s="41">
        <v>11</v>
      </c>
      <c r="X32" s="52">
        <v>6.723491806892504</v>
      </c>
    </row>
    <row r="33" spans="1:24" ht="18.75" customHeight="1" x14ac:dyDescent="0.15">
      <c r="A33" s="3" t="s">
        <v>5</v>
      </c>
      <c r="B33" s="42">
        <f t="shared" si="14"/>
        <v>-2</v>
      </c>
      <c r="C33" s="42">
        <v>4</v>
      </c>
      <c r="D33" s="69">
        <f t="shared" si="2"/>
        <v>-0.66666666666666674</v>
      </c>
      <c r="E33" s="42">
        <f t="shared" si="15"/>
        <v>-266</v>
      </c>
      <c r="F33" s="69">
        <f t="shared" si="3"/>
        <v>-1.0075757575757576</v>
      </c>
      <c r="G33" s="42">
        <f t="shared" si="16"/>
        <v>-12</v>
      </c>
      <c r="H33" s="42">
        <v>7</v>
      </c>
      <c r="I33" s="42">
        <v>71</v>
      </c>
      <c r="J33" s="42">
        <v>19</v>
      </c>
      <c r="K33" s="42">
        <v>284</v>
      </c>
      <c r="L33" s="49">
        <f t="shared" si="17"/>
        <v>-9.2195886871112567</v>
      </c>
      <c r="M33" s="58">
        <v>5.3780934008149011</v>
      </c>
      <c r="N33" s="58">
        <v>14.597682087926158</v>
      </c>
      <c r="O33" s="42">
        <f t="shared" si="18"/>
        <v>10</v>
      </c>
      <c r="P33" s="42">
        <f t="shared" si="19"/>
        <v>34</v>
      </c>
      <c r="Q33" s="42">
        <v>369</v>
      </c>
      <c r="R33" s="42">
        <v>25</v>
      </c>
      <c r="S33" s="42">
        <v>9</v>
      </c>
      <c r="T33" s="42">
        <f t="shared" si="20"/>
        <v>24</v>
      </c>
      <c r="U33" s="42">
        <v>422</v>
      </c>
      <c r="V33" s="42">
        <v>12</v>
      </c>
      <c r="W33" s="42">
        <v>12</v>
      </c>
      <c r="X33" s="49">
        <v>7.6829905725927112</v>
      </c>
    </row>
    <row r="34" spans="1:24" ht="18.75" customHeight="1" x14ac:dyDescent="0.15">
      <c r="A34" s="3" t="s">
        <v>4</v>
      </c>
      <c r="B34" s="42">
        <f t="shared" si="14"/>
        <v>-18</v>
      </c>
      <c r="C34" s="42">
        <v>-15</v>
      </c>
      <c r="D34" s="69">
        <f t="shared" si="2"/>
        <v>5</v>
      </c>
      <c r="E34" s="42">
        <f t="shared" si="15"/>
        <v>-154</v>
      </c>
      <c r="F34" s="69">
        <f t="shared" si="3"/>
        <v>-1.1323529411764706</v>
      </c>
      <c r="G34" s="42">
        <f t="shared" si="16"/>
        <v>-7</v>
      </c>
      <c r="H34" s="42">
        <v>1</v>
      </c>
      <c r="I34" s="42">
        <v>49</v>
      </c>
      <c r="J34" s="42">
        <v>8</v>
      </c>
      <c r="K34" s="42">
        <v>122</v>
      </c>
      <c r="L34" s="49">
        <f t="shared" si="17"/>
        <v>-8.039412576879629</v>
      </c>
      <c r="M34" s="58">
        <v>1.1484875109828041</v>
      </c>
      <c r="N34" s="58">
        <v>9.1879000878624328</v>
      </c>
      <c r="O34" s="42">
        <f>P34-T34</f>
        <v>-11</v>
      </c>
      <c r="P34" s="42">
        <f t="shared" si="19"/>
        <v>14</v>
      </c>
      <c r="Q34" s="42">
        <v>215</v>
      </c>
      <c r="R34" s="42">
        <v>7</v>
      </c>
      <c r="S34" s="42">
        <v>7</v>
      </c>
      <c r="T34" s="42">
        <f t="shared" si="20"/>
        <v>25</v>
      </c>
      <c r="U34" s="42">
        <v>296</v>
      </c>
      <c r="V34" s="42">
        <v>16</v>
      </c>
      <c r="W34" s="42">
        <v>9</v>
      </c>
      <c r="X34" s="49">
        <v>-12.633362620810843</v>
      </c>
    </row>
    <row r="35" spans="1:24" ht="18.75" customHeight="1" x14ac:dyDescent="0.15">
      <c r="A35" s="1" t="s">
        <v>3</v>
      </c>
      <c r="B35" s="43">
        <f t="shared" si="14"/>
        <v>-19</v>
      </c>
      <c r="C35" s="43">
        <v>-23</v>
      </c>
      <c r="D35" s="70">
        <f t="shared" si="2"/>
        <v>-5.75</v>
      </c>
      <c r="E35" s="43">
        <f t="shared" si="15"/>
        <v>-88</v>
      </c>
      <c r="F35" s="70">
        <f t="shared" si="3"/>
        <v>-1.2753623188405796</v>
      </c>
      <c r="G35" s="43">
        <f t="shared" si="16"/>
        <v>-9</v>
      </c>
      <c r="H35" s="43">
        <v>5</v>
      </c>
      <c r="I35" s="43">
        <v>69</v>
      </c>
      <c r="J35" s="43">
        <v>14</v>
      </c>
      <c r="K35" s="44">
        <v>140</v>
      </c>
      <c r="L35" s="50">
        <f t="shared" si="17"/>
        <v>-10.096737411262737</v>
      </c>
      <c r="M35" s="57">
        <v>5.609298561812631</v>
      </c>
      <c r="N35" s="57">
        <v>15.706035973075368</v>
      </c>
      <c r="O35" s="44">
        <f t="shared" si="18"/>
        <v>-10</v>
      </c>
      <c r="P35" s="44">
        <f t="shared" si="19"/>
        <v>16</v>
      </c>
      <c r="Q35" s="47">
        <v>285</v>
      </c>
      <c r="R35" s="47">
        <v>3</v>
      </c>
      <c r="S35" s="47">
        <v>13</v>
      </c>
      <c r="T35" s="47">
        <f t="shared" si="20"/>
        <v>26</v>
      </c>
      <c r="U35" s="47">
        <v>302</v>
      </c>
      <c r="V35" s="47">
        <v>10</v>
      </c>
      <c r="W35" s="47">
        <v>16</v>
      </c>
      <c r="X35" s="54">
        <v>-11.218597123625266</v>
      </c>
    </row>
    <row r="36" spans="1:24" ht="18.75" customHeight="1" x14ac:dyDescent="0.15">
      <c r="A36" s="5" t="s">
        <v>2</v>
      </c>
      <c r="B36" s="40">
        <f t="shared" si="14"/>
        <v>-10</v>
      </c>
      <c r="C36" s="40">
        <v>-6</v>
      </c>
      <c r="D36" s="68">
        <f t="shared" si="2"/>
        <v>1.5</v>
      </c>
      <c r="E36" s="40">
        <f t="shared" si="15"/>
        <v>-105</v>
      </c>
      <c r="F36" s="68">
        <f t="shared" si="3"/>
        <v>-1.1052631578947367</v>
      </c>
      <c r="G36" s="40">
        <f t="shared" si="16"/>
        <v>-8</v>
      </c>
      <c r="H36" s="40">
        <v>0</v>
      </c>
      <c r="I36" s="40">
        <v>14</v>
      </c>
      <c r="J36" s="40">
        <v>8</v>
      </c>
      <c r="K36" s="40">
        <v>108</v>
      </c>
      <c r="L36" s="48">
        <f t="shared" si="17"/>
        <v>-23.25821544034125</v>
      </c>
      <c r="M36" s="56">
        <v>0</v>
      </c>
      <c r="N36" s="56">
        <v>23.25821544034125</v>
      </c>
      <c r="O36" s="40">
        <f t="shared" si="18"/>
        <v>-2</v>
      </c>
      <c r="P36" s="40">
        <f t="shared" si="19"/>
        <v>3</v>
      </c>
      <c r="Q36" s="40">
        <v>96</v>
      </c>
      <c r="R36" s="40">
        <v>2</v>
      </c>
      <c r="S36" s="40">
        <v>1</v>
      </c>
      <c r="T36" s="40">
        <f t="shared" si="20"/>
        <v>5</v>
      </c>
      <c r="U36" s="40">
        <v>107</v>
      </c>
      <c r="V36" s="40">
        <v>3</v>
      </c>
      <c r="W36" s="40">
        <v>2</v>
      </c>
      <c r="X36" s="48">
        <v>-5.8145538600853133</v>
      </c>
    </row>
    <row r="37" spans="1:24" ht="18.75" customHeight="1" x14ac:dyDescent="0.15">
      <c r="A37" s="3" t="s">
        <v>1</v>
      </c>
      <c r="B37" s="42">
        <f t="shared" si="14"/>
        <v>-10</v>
      </c>
      <c r="C37" s="42">
        <v>-9</v>
      </c>
      <c r="D37" s="69">
        <f t="shared" si="2"/>
        <v>9</v>
      </c>
      <c r="E37" s="42">
        <f t="shared" si="15"/>
        <v>-64</v>
      </c>
      <c r="F37" s="69">
        <f t="shared" si="3"/>
        <v>-1.1851851851851851</v>
      </c>
      <c r="G37" s="42">
        <f t="shared" si="16"/>
        <v>-4</v>
      </c>
      <c r="H37" s="42">
        <v>0</v>
      </c>
      <c r="I37" s="42">
        <v>9</v>
      </c>
      <c r="J37" s="42">
        <v>4</v>
      </c>
      <c r="K37" s="42">
        <v>53</v>
      </c>
      <c r="L37" s="49">
        <f t="shared" si="17"/>
        <v>-16.764574530214023</v>
      </c>
      <c r="M37" s="58">
        <v>0</v>
      </c>
      <c r="N37" s="58">
        <v>16.764574530214023</v>
      </c>
      <c r="O37" s="42">
        <f>P37-T37</f>
        <v>-6</v>
      </c>
      <c r="P37" s="41">
        <f t="shared" si="19"/>
        <v>4</v>
      </c>
      <c r="Q37" s="42">
        <v>73</v>
      </c>
      <c r="R37" s="42">
        <v>1</v>
      </c>
      <c r="S37" s="42">
        <v>3</v>
      </c>
      <c r="T37" s="42">
        <f t="shared" si="20"/>
        <v>10</v>
      </c>
      <c r="U37" s="42">
        <v>93</v>
      </c>
      <c r="V37" s="42">
        <v>5</v>
      </c>
      <c r="W37" s="42">
        <v>5</v>
      </c>
      <c r="X37" s="49">
        <v>-25.14686179532104</v>
      </c>
    </row>
    <row r="38" spans="1:24" ht="18.75" customHeight="1" x14ac:dyDescent="0.15">
      <c r="A38" s="1" t="s">
        <v>0</v>
      </c>
      <c r="B38" s="43">
        <f t="shared" si="14"/>
        <v>-5</v>
      </c>
      <c r="C38" s="43">
        <v>0</v>
      </c>
      <c r="D38" s="70">
        <f t="shared" si="2"/>
        <v>0</v>
      </c>
      <c r="E38" s="43">
        <f t="shared" si="15"/>
        <v>-75</v>
      </c>
      <c r="F38" s="70">
        <f t="shared" si="3"/>
        <v>-1.0714285714285714</v>
      </c>
      <c r="G38" s="43">
        <f t="shared" si="16"/>
        <v>-5</v>
      </c>
      <c r="H38" s="43">
        <v>3</v>
      </c>
      <c r="I38" s="43">
        <v>11</v>
      </c>
      <c r="J38" s="43">
        <v>8</v>
      </c>
      <c r="K38" s="44">
        <v>60</v>
      </c>
      <c r="L38" s="50">
        <f t="shared" si="17"/>
        <v>-22.574477271325478</v>
      </c>
      <c r="M38" s="57">
        <v>13.544686362795289</v>
      </c>
      <c r="N38" s="57">
        <v>36.119163634120767</v>
      </c>
      <c r="O38" s="44">
        <f t="shared" si="18"/>
        <v>0</v>
      </c>
      <c r="P38" s="43">
        <f t="shared" si="19"/>
        <v>4</v>
      </c>
      <c r="Q38" s="43">
        <v>51</v>
      </c>
      <c r="R38" s="43">
        <v>1</v>
      </c>
      <c r="S38" s="43">
        <v>3</v>
      </c>
      <c r="T38" s="43">
        <f t="shared" si="20"/>
        <v>4</v>
      </c>
      <c r="U38" s="43">
        <v>77</v>
      </c>
      <c r="V38" s="43">
        <v>1</v>
      </c>
      <c r="W38" s="43">
        <v>3</v>
      </c>
      <c r="X38" s="53">
        <v>0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H6" sqref="H6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-87</v>
      </c>
      <c r="C9" s="34">
        <f t="shared" si="0"/>
        <v>-4</v>
      </c>
      <c r="D9" s="34">
        <f t="shared" si="0"/>
        <v>-1957</v>
      </c>
      <c r="E9" s="34">
        <f t="shared" si="0"/>
        <v>-148</v>
      </c>
      <c r="F9" s="34">
        <f t="shared" si="0"/>
        <v>184</v>
      </c>
      <c r="G9" s="34">
        <f t="shared" si="0"/>
        <v>1958</v>
      </c>
      <c r="H9" s="34">
        <f t="shared" si="0"/>
        <v>332</v>
      </c>
      <c r="I9" s="34">
        <f>I10+I11</f>
        <v>3476</v>
      </c>
      <c r="J9" s="51">
        <f>K9-L9</f>
        <v>-6.6345757076886844</v>
      </c>
      <c r="K9" s="51">
        <v>8.2483914203697211</v>
      </c>
      <c r="L9" s="51">
        <v>14.882967128058405</v>
      </c>
      <c r="M9" s="34">
        <f t="shared" ref="M9:U9" si="1">M10+M11</f>
        <v>61</v>
      </c>
      <c r="N9" s="34">
        <f t="shared" si="1"/>
        <v>503</v>
      </c>
      <c r="O9" s="34">
        <f t="shared" si="1"/>
        <v>8245</v>
      </c>
      <c r="P9" s="34">
        <f t="shared" si="1"/>
        <v>332</v>
      </c>
      <c r="Q9" s="34">
        <f t="shared" si="1"/>
        <v>171</v>
      </c>
      <c r="R9" s="34">
        <f>R10+R11</f>
        <v>442</v>
      </c>
      <c r="S9" s="34">
        <f t="shared" si="1"/>
        <v>8684</v>
      </c>
      <c r="T9" s="34">
        <f t="shared" si="1"/>
        <v>271</v>
      </c>
      <c r="U9" s="34">
        <f t="shared" si="1"/>
        <v>171</v>
      </c>
      <c r="V9" s="51">
        <v>2.7345210687095296</v>
      </c>
    </row>
    <row r="10" spans="1:22" ht="15" customHeight="1" x14ac:dyDescent="0.15">
      <c r="A10" s="6" t="s">
        <v>28</v>
      </c>
      <c r="B10" s="35">
        <f t="shared" ref="B10:I10" si="2">B20+B21+B22+B23</f>
        <v>-33</v>
      </c>
      <c r="C10" s="35">
        <f t="shared" si="2"/>
        <v>3</v>
      </c>
      <c r="D10" s="35">
        <f t="shared" si="2"/>
        <v>-1014</v>
      </c>
      <c r="E10" s="35">
        <f t="shared" si="2"/>
        <v>-99</v>
      </c>
      <c r="F10" s="35">
        <f t="shared" si="2"/>
        <v>141</v>
      </c>
      <c r="G10" s="35">
        <f t="shared" si="2"/>
        <v>1522</v>
      </c>
      <c r="H10" s="35">
        <f t="shared" si="2"/>
        <v>240</v>
      </c>
      <c r="I10" s="35">
        <f t="shared" si="2"/>
        <v>2440</v>
      </c>
      <c r="J10" s="48">
        <f t="shared" ref="J10:J38" si="3">K10-L10</f>
        <v>-5.8874960820707258</v>
      </c>
      <c r="K10" s="48">
        <v>8.3852216926461871</v>
      </c>
      <c r="L10" s="48">
        <v>14.272717774716913</v>
      </c>
      <c r="M10" s="35">
        <f t="shared" ref="M10:U10" si="4">M20+M21+M22+M23</f>
        <v>66</v>
      </c>
      <c r="N10" s="35">
        <f t="shared" si="4"/>
        <v>384</v>
      </c>
      <c r="O10" s="35">
        <f t="shared" si="4"/>
        <v>6529</v>
      </c>
      <c r="P10" s="35">
        <f t="shared" si="4"/>
        <v>274</v>
      </c>
      <c r="Q10" s="35">
        <f t="shared" si="4"/>
        <v>110</v>
      </c>
      <c r="R10" s="35">
        <f t="shared" si="4"/>
        <v>318</v>
      </c>
      <c r="S10" s="35">
        <f t="shared" si="4"/>
        <v>6625</v>
      </c>
      <c r="T10" s="35">
        <f t="shared" si="4"/>
        <v>217</v>
      </c>
      <c r="U10" s="35">
        <f t="shared" si="4"/>
        <v>101</v>
      </c>
      <c r="V10" s="48">
        <v>3.9249973880471529</v>
      </c>
    </row>
    <row r="11" spans="1:22" ht="15" customHeight="1" x14ac:dyDescent="0.15">
      <c r="A11" s="2" t="s">
        <v>27</v>
      </c>
      <c r="B11" s="36">
        <f t="shared" ref="B11:I11" si="5">B12+B13+B14+B15+B16</f>
        <v>-54</v>
      </c>
      <c r="C11" s="36">
        <f t="shared" si="5"/>
        <v>-7</v>
      </c>
      <c r="D11" s="36">
        <f t="shared" si="5"/>
        <v>-943</v>
      </c>
      <c r="E11" s="36">
        <f t="shared" si="5"/>
        <v>-49</v>
      </c>
      <c r="F11" s="36">
        <f t="shared" si="5"/>
        <v>43</v>
      </c>
      <c r="G11" s="36">
        <f t="shared" si="5"/>
        <v>436</v>
      </c>
      <c r="H11" s="36">
        <f t="shared" si="5"/>
        <v>92</v>
      </c>
      <c r="I11" s="36">
        <f t="shared" si="5"/>
        <v>1036</v>
      </c>
      <c r="J11" s="53">
        <f t="shared" si="3"/>
        <v>-8.9219353047755803</v>
      </c>
      <c r="K11" s="53">
        <v>7.8294534307214256</v>
      </c>
      <c r="L11" s="53">
        <v>16.751388735497006</v>
      </c>
      <c r="M11" s="36">
        <f t="shared" ref="M11:U11" si="6">M12+M13+M14+M15+M16</f>
        <v>-5</v>
      </c>
      <c r="N11" s="36">
        <f t="shared" si="6"/>
        <v>119</v>
      </c>
      <c r="O11" s="36">
        <f t="shared" si="6"/>
        <v>1716</v>
      </c>
      <c r="P11" s="36">
        <f t="shared" si="6"/>
        <v>58</v>
      </c>
      <c r="Q11" s="36">
        <f t="shared" si="6"/>
        <v>61</v>
      </c>
      <c r="R11" s="36">
        <f t="shared" si="6"/>
        <v>124</v>
      </c>
      <c r="S11" s="36">
        <f t="shared" si="6"/>
        <v>2059</v>
      </c>
      <c r="T11" s="36">
        <f t="shared" si="6"/>
        <v>54</v>
      </c>
      <c r="U11" s="36">
        <f t="shared" si="6"/>
        <v>70</v>
      </c>
      <c r="V11" s="53">
        <v>-0.91040156171179376</v>
      </c>
    </row>
    <row r="12" spans="1:22" ht="15" customHeight="1" x14ac:dyDescent="0.15">
      <c r="A12" s="6" t="s">
        <v>26</v>
      </c>
      <c r="B12" s="35">
        <f t="shared" ref="B12:I12" si="7">B24</f>
        <v>1</v>
      </c>
      <c r="C12" s="35">
        <f t="shared" si="7"/>
        <v>4</v>
      </c>
      <c r="D12" s="35">
        <f t="shared" si="7"/>
        <v>-73</v>
      </c>
      <c r="E12" s="35">
        <f t="shared" si="7"/>
        <v>3</v>
      </c>
      <c r="F12" s="35">
        <f t="shared" si="7"/>
        <v>6</v>
      </c>
      <c r="G12" s="35">
        <f t="shared" si="7"/>
        <v>41</v>
      </c>
      <c r="H12" s="35">
        <f t="shared" si="7"/>
        <v>3</v>
      </c>
      <c r="I12" s="35">
        <f t="shared" si="7"/>
        <v>89</v>
      </c>
      <c r="J12" s="48">
        <f t="shared" si="3"/>
        <v>6.9164918646181759</v>
      </c>
      <c r="K12" s="48">
        <v>13.832983729236352</v>
      </c>
      <c r="L12" s="48">
        <v>6.9164918646181759</v>
      </c>
      <c r="M12" s="35">
        <f t="shared" ref="M12:U12" si="8">M24</f>
        <v>-2</v>
      </c>
      <c r="N12" s="35">
        <f t="shared" si="8"/>
        <v>7</v>
      </c>
      <c r="O12" s="35">
        <f t="shared" si="8"/>
        <v>134</v>
      </c>
      <c r="P12" s="35">
        <f t="shared" si="8"/>
        <v>1</v>
      </c>
      <c r="Q12" s="35">
        <f t="shared" si="8"/>
        <v>6</v>
      </c>
      <c r="R12" s="35">
        <f t="shared" si="8"/>
        <v>9</v>
      </c>
      <c r="S12" s="35">
        <f t="shared" si="8"/>
        <v>159</v>
      </c>
      <c r="T12" s="35">
        <f t="shared" si="8"/>
        <v>4</v>
      </c>
      <c r="U12" s="35">
        <f t="shared" si="8"/>
        <v>5</v>
      </c>
      <c r="V12" s="48">
        <v>-4.6109945764121179</v>
      </c>
    </row>
    <row r="13" spans="1:22" ht="15" customHeight="1" x14ac:dyDescent="0.15">
      <c r="A13" s="4" t="s">
        <v>25</v>
      </c>
      <c r="B13" s="37">
        <f t="shared" ref="B13:I13" si="9">B25+B26+B27</f>
        <v>-20</v>
      </c>
      <c r="C13" s="37">
        <f t="shared" si="9"/>
        <v>6</v>
      </c>
      <c r="D13" s="37">
        <f t="shared" si="9"/>
        <v>-239</v>
      </c>
      <c r="E13" s="37">
        <f t="shared" si="9"/>
        <v>-19</v>
      </c>
      <c r="F13" s="37">
        <f t="shared" si="9"/>
        <v>9</v>
      </c>
      <c r="G13" s="37">
        <f t="shared" si="9"/>
        <v>75</v>
      </c>
      <c r="H13" s="37">
        <f t="shared" si="9"/>
        <v>28</v>
      </c>
      <c r="I13" s="37">
        <f t="shared" si="9"/>
        <v>210</v>
      </c>
      <c r="J13" s="49">
        <f t="shared" si="3"/>
        <v>-19.118944911374868</v>
      </c>
      <c r="K13" s="49">
        <v>9.0563423264407259</v>
      </c>
      <c r="L13" s="49">
        <v>28.175287237815592</v>
      </c>
      <c r="M13" s="37">
        <f t="shared" ref="M13:U13" si="10">M25+M26+M27</f>
        <v>-1</v>
      </c>
      <c r="N13" s="37">
        <f t="shared" si="10"/>
        <v>19</v>
      </c>
      <c r="O13" s="37">
        <f t="shared" si="10"/>
        <v>286</v>
      </c>
      <c r="P13" s="37">
        <f t="shared" si="10"/>
        <v>10</v>
      </c>
      <c r="Q13" s="37">
        <f t="shared" si="10"/>
        <v>9</v>
      </c>
      <c r="R13" s="37">
        <f t="shared" si="10"/>
        <v>20</v>
      </c>
      <c r="S13" s="37">
        <f t="shared" si="10"/>
        <v>390</v>
      </c>
      <c r="T13" s="37">
        <f t="shared" si="10"/>
        <v>9</v>
      </c>
      <c r="U13" s="37">
        <f t="shared" si="10"/>
        <v>11</v>
      </c>
      <c r="V13" s="49">
        <v>-1.0062602584934162</v>
      </c>
    </row>
    <row r="14" spans="1:22" ht="15" customHeight="1" x14ac:dyDescent="0.15">
      <c r="A14" s="4" t="s">
        <v>24</v>
      </c>
      <c r="B14" s="37">
        <f t="shared" ref="B14:I14" si="11">B28+B29+B30+B31</f>
        <v>-15</v>
      </c>
      <c r="C14" s="37">
        <f t="shared" si="11"/>
        <v>0</v>
      </c>
      <c r="D14" s="37">
        <f t="shared" si="11"/>
        <v>-305</v>
      </c>
      <c r="E14" s="37">
        <f t="shared" si="11"/>
        <v>-14</v>
      </c>
      <c r="F14" s="37">
        <f t="shared" si="11"/>
        <v>18</v>
      </c>
      <c r="G14" s="37">
        <f t="shared" si="11"/>
        <v>181</v>
      </c>
      <c r="H14" s="37">
        <f t="shared" si="11"/>
        <v>32</v>
      </c>
      <c r="I14" s="37">
        <f t="shared" si="11"/>
        <v>350</v>
      </c>
      <c r="J14" s="49">
        <f t="shared" si="3"/>
        <v>-6.6821766890623042</v>
      </c>
      <c r="K14" s="49">
        <v>8.5913700287943922</v>
      </c>
      <c r="L14" s="49">
        <v>15.273546717856696</v>
      </c>
      <c r="M14" s="37">
        <f t="shared" ref="M14:U14" si="12">M28+M29+M30+M31</f>
        <v>-1</v>
      </c>
      <c r="N14" s="37">
        <f t="shared" si="12"/>
        <v>50</v>
      </c>
      <c r="O14" s="37">
        <f t="shared" si="12"/>
        <v>651</v>
      </c>
      <c r="P14" s="37">
        <f t="shared" si="12"/>
        <v>26</v>
      </c>
      <c r="Q14" s="37">
        <f t="shared" si="12"/>
        <v>24</v>
      </c>
      <c r="R14" s="37">
        <f t="shared" si="12"/>
        <v>51</v>
      </c>
      <c r="S14" s="37">
        <f t="shared" si="12"/>
        <v>787</v>
      </c>
      <c r="T14" s="37">
        <f t="shared" si="12"/>
        <v>15</v>
      </c>
      <c r="U14" s="37">
        <f t="shared" si="12"/>
        <v>36</v>
      </c>
      <c r="V14" s="49">
        <v>-0.47729833493302465</v>
      </c>
    </row>
    <row r="15" spans="1:22" ht="15" customHeight="1" x14ac:dyDescent="0.15">
      <c r="A15" s="4" t="s">
        <v>23</v>
      </c>
      <c r="B15" s="37">
        <f t="shared" ref="B15:I15" si="13">B32+B33+B34+B35</f>
        <v>-13</v>
      </c>
      <c r="C15" s="37">
        <f t="shared" si="13"/>
        <v>-13</v>
      </c>
      <c r="D15" s="37">
        <f t="shared" si="13"/>
        <v>-219</v>
      </c>
      <c r="E15" s="37">
        <f t="shared" si="13"/>
        <v>-14</v>
      </c>
      <c r="F15" s="37">
        <f t="shared" si="13"/>
        <v>8</v>
      </c>
      <c r="G15" s="37">
        <f t="shared" si="13"/>
        <v>122</v>
      </c>
      <c r="H15" s="37">
        <f t="shared" si="13"/>
        <v>22</v>
      </c>
      <c r="I15" s="37">
        <f t="shared" si="13"/>
        <v>273</v>
      </c>
      <c r="J15" s="49">
        <f t="shared" si="3"/>
        <v>-8.7770986926850671</v>
      </c>
      <c r="K15" s="49">
        <v>5.015484967248609</v>
      </c>
      <c r="L15" s="49">
        <v>13.792583659933676</v>
      </c>
      <c r="M15" s="37">
        <f t="shared" ref="M15:U15" si="14">M32+M33+M34+M35</f>
        <v>1</v>
      </c>
      <c r="N15" s="37">
        <f t="shared" si="14"/>
        <v>36</v>
      </c>
      <c r="O15" s="37">
        <f t="shared" si="14"/>
        <v>513</v>
      </c>
      <c r="P15" s="37">
        <f t="shared" si="14"/>
        <v>18</v>
      </c>
      <c r="Q15" s="37">
        <f t="shared" si="14"/>
        <v>18</v>
      </c>
      <c r="R15" s="37">
        <f t="shared" si="14"/>
        <v>35</v>
      </c>
      <c r="S15" s="37">
        <f t="shared" si="14"/>
        <v>581</v>
      </c>
      <c r="T15" s="37">
        <f t="shared" si="14"/>
        <v>20</v>
      </c>
      <c r="U15" s="37">
        <f t="shared" si="14"/>
        <v>15</v>
      </c>
      <c r="V15" s="49">
        <v>0.62693562090607813</v>
      </c>
    </row>
    <row r="16" spans="1:22" ht="15" customHeight="1" x14ac:dyDescent="0.15">
      <c r="A16" s="2" t="s">
        <v>22</v>
      </c>
      <c r="B16" s="36">
        <f t="shared" ref="B16:I16" si="15">B36+B37+B38</f>
        <v>-7</v>
      </c>
      <c r="C16" s="36">
        <f t="shared" si="15"/>
        <v>-4</v>
      </c>
      <c r="D16" s="36">
        <f t="shared" si="15"/>
        <v>-107</v>
      </c>
      <c r="E16" s="36">
        <f t="shared" si="15"/>
        <v>-5</v>
      </c>
      <c r="F16" s="36">
        <f t="shared" si="15"/>
        <v>2</v>
      </c>
      <c r="G16" s="36">
        <f t="shared" si="15"/>
        <v>17</v>
      </c>
      <c r="H16" s="36">
        <f t="shared" si="15"/>
        <v>7</v>
      </c>
      <c r="I16" s="36">
        <f t="shared" si="15"/>
        <v>114</v>
      </c>
      <c r="J16" s="53">
        <f t="shared" si="3"/>
        <v>-13.355714494234418</v>
      </c>
      <c r="K16" s="53">
        <v>5.3422857976937674</v>
      </c>
      <c r="L16" s="53">
        <v>18.698000291928185</v>
      </c>
      <c r="M16" s="36">
        <f t="shared" ref="M16:U16" si="16">M36+M37+M38</f>
        <v>-2</v>
      </c>
      <c r="N16" s="36">
        <f t="shared" si="16"/>
        <v>7</v>
      </c>
      <c r="O16" s="36">
        <f t="shared" si="16"/>
        <v>132</v>
      </c>
      <c r="P16" s="36">
        <f t="shared" si="16"/>
        <v>3</v>
      </c>
      <c r="Q16" s="36">
        <f t="shared" si="16"/>
        <v>4</v>
      </c>
      <c r="R16" s="36">
        <f t="shared" si="16"/>
        <v>9</v>
      </c>
      <c r="S16" s="36">
        <f t="shared" si="16"/>
        <v>142</v>
      </c>
      <c r="T16" s="36">
        <f t="shared" si="16"/>
        <v>6</v>
      </c>
      <c r="U16" s="36">
        <f t="shared" si="16"/>
        <v>3</v>
      </c>
      <c r="V16" s="53">
        <v>-5.3422857976937692</v>
      </c>
    </row>
    <row r="17" spans="1:22" ht="15" customHeight="1" x14ac:dyDescent="0.15">
      <c r="A17" s="6" t="s">
        <v>21</v>
      </c>
      <c r="B17" s="35">
        <f t="shared" ref="B17:I17" si="17">B12+B13+B20</f>
        <v>-43</v>
      </c>
      <c r="C17" s="35">
        <f t="shared" si="17"/>
        <v>5</v>
      </c>
      <c r="D17" s="35">
        <f t="shared" si="17"/>
        <v>-789</v>
      </c>
      <c r="E17" s="35">
        <f t="shared" si="17"/>
        <v>-53</v>
      </c>
      <c r="F17" s="35">
        <f t="shared" si="17"/>
        <v>89</v>
      </c>
      <c r="G17" s="35">
        <f t="shared" si="17"/>
        <v>816</v>
      </c>
      <c r="H17" s="35">
        <f t="shared" si="17"/>
        <v>142</v>
      </c>
      <c r="I17" s="35">
        <f t="shared" si="17"/>
        <v>1358</v>
      </c>
      <c r="J17" s="48">
        <f t="shared" si="3"/>
        <v>-5.7895646365584241</v>
      </c>
      <c r="K17" s="48">
        <v>9.7220991066735802</v>
      </c>
      <c r="L17" s="48">
        <v>15.511663743232004</v>
      </c>
      <c r="M17" s="35">
        <f t="shared" ref="M17:U17" si="18">M12+M13+M20</f>
        <v>10</v>
      </c>
      <c r="N17" s="35">
        <f t="shared" si="18"/>
        <v>152</v>
      </c>
      <c r="O17" s="35">
        <f t="shared" si="18"/>
        <v>2899</v>
      </c>
      <c r="P17" s="35">
        <f t="shared" si="18"/>
        <v>101</v>
      </c>
      <c r="Q17" s="35">
        <f t="shared" si="18"/>
        <v>51</v>
      </c>
      <c r="R17" s="35">
        <f t="shared" si="18"/>
        <v>142</v>
      </c>
      <c r="S17" s="35">
        <f t="shared" si="18"/>
        <v>3146</v>
      </c>
      <c r="T17" s="35">
        <f t="shared" si="18"/>
        <v>99</v>
      </c>
      <c r="U17" s="35">
        <f t="shared" si="18"/>
        <v>43</v>
      </c>
      <c r="V17" s="48">
        <v>1.0923706861430968</v>
      </c>
    </row>
    <row r="18" spans="1:22" ht="15" customHeight="1" x14ac:dyDescent="0.15">
      <c r="A18" s="4" t="s">
        <v>20</v>
      </c>
      <c r="B18" s="37">
        <f t="shared" ref="B18:I18" si="19">B14+B22</f>
        <v>-28</v>
      </c>
      <c r="C18" s="37">
        <f t="shared" si="19"/>
        <v>8</v>
      </c>
      <c r="D18" s="37">
        <f t="shared" si="19"/>
        <v>-519</v>
      </c>
      <c r="E18" s="37">
        <f t="shared" si="19"/>
        <v>-19</v>
      </c>
      <c r="F18" s="37">
        <f t="shared" si="19"/>
        <v>36</v>
      </c>
      <c r="G18" s="37">
        <f t="shared" si="19"/>
        <v>342</v>
      </c>
      <c r="H18" s="37">
        <f t="shared" si="19"/>
        <v>55</v>
      </c>
      <c r="I18" s="37">
        <f t="shared" si="19"/>
        <v>652</v>
      </c>
      <c r="J18" s="49">
        <f t="shared" si="3"/>
        <v>-4.8118273803634004</v>
      </c>
      <c r="K18" s="49">
        <v>9.1171466154253871</v>
      </c>
      <c r="L18" s="49">
        <v>13.928973995788787</v>
      </c>
      <c r="M18" s="37">
        <f t="shared" ref="M18:U18" si="20">M14+M22</f>
        <v>-9</v>
      </c>
      <c r="N18" s="37">
        <f t="shared" si="20"/>
        <v>91</v>
      </c>
      <c r="O18" s="37">
        <f t="shared" si="20"/>
        <v>1323</v>
      </c>
      <c r="P18" s="37">
        <f t="shared" si="20"/>
        <v>48</v>
      </c>
      <c r="Q18" s="37">
        <f t="shared" si="20"/>
        <v>43</v>
      </c>
      <c r="R18" s="37">
        <f t="shared" si="20"/>
        <v>100</v>
      </c>
      <c r="S18" s="37">
        <f t="shared" si="20"/>
        <v>1532</v>
      </c>
      <c r="T18" s="37">
        <f t="shared" si="20"/>
        <v>43</v>
      </c>
      <c r="U18" s="37">
        <f t="shared" si="20"/>
        <v>57</v>
      </c>
      <c r="V18" s="49">
        <v>-2.2792866538563459</v>
      </c>
    </row>
    <row r="19" spans="1:22" ht="15" customHeight="1" x14ac:dyDescent="0.15">
      <c r="A19" s="2" t="s">
        <v>19</v>
      </c>
      <c r="B19" s="36">
        <f t="shared" ref="B19:I19" si="21">B15+B16+B21+B23</f>
        <v>-16</v>
      </c>
      <c r="C19" s="36">
        <f t="shared" si="21"/>
        <v>-17</v>
      </c>
      <c r="D19" s="36">
        <f t="shared" si="21"/>
        <v>-649</v>
      </c>
      <c r="E19" s="36">
        <f t="shared" si="21"/>
        <v>-76</v>
      </c>
      <c r="F19" s="36">
        <f t="shared" si="21"/>
        <v>59</v>
      </c>
      <c r="G19" s="36">
        <f t="shared" si="21"/>
        <v>800</v>
      </c>
      <c r="H19" s="36">
        <f t="shared" si="21"/>
        <v>135</v>
      </c>
      <c r="I19" s="36">
        <f t="shared" si="21"/>
        <v>1466</v>
      </c>
      <c r="J19" s="53">
        <f t="shared" si="3"/>
        <v>-8.2569436425600671</v>
      </c>
      <c r="K19" s="53">
        <v>6.4099957225137372</v>
      </c>
      <c r="L19" s="53">
        <v>14.666939365073805</v>
      </c>
      <c r="M19" s="36">
        <f t="shared" ref="M19:U19" si="22">M15+M16+M21+M23</f>
        <v>60</v>
      </c>
      <c r="N19" s="36">
        <f t="shared" si="22"/>
        <v>260</v>
      </c>
      <c r="O19" s="36">
        <f t="shared" si="22"/>
        <v>4023</v>
      </c>
      <c r="P19" s="36">
        <f t="shared" si="22"/>
        <v>183</v>
      </c>
      <c r="Q19" s="36">
        <f t="shared" si="22"/>
        <v>77</v>
      </c>
      <c r="R19" s="36">
        <f t="shared" si="22"/>
        <v>200</v>
      </c>
      <c r="S19" s="36">
        <f t="shared" si="22"/>
        <v>4006</v>
      </c>
      <c r="T19" s="36">
        <f t="shared" si="22"/>
        <v>129</v>
      </c>
      <c r="U19" s="36">
        <f t="shared" si="22"/>
        <v>71</v>
      </c>
      <c r="V19" s="53">
        <v>6.5186397178105793</v>
      </c>
    </row>
    <row r="20" spans="1:22" ht="15" customHeight="1" x14ac:dyDescent="0.15">
      <c r="A20" s="5" t="s">
        <v>18</v>
      </c>
      <c r="B20" s="40">
        <f>E20+M20</f>
        <v>-24</v>
      </c>
      <c r="C20" s="40">
        <v>-5</v>
      </c>
      <c r="D20" s="40">
        <f>G20-I20+O20-S20</f>
        <v>-477</v>
      </c>
      <c r="E20" s="40">
        <f>F20-H20</f>
        <v>-37</v>
      </c>
      <c r="F20" s="40">
        <v>74</v>
      </c>
      <c r="G20" s="40">
        <v>700</v>
      </c>
      <c r="H20" s="40">
        <v>111</v>
      </c>
      <c r="I20" s="40">
        <v>1059</v>
      </c>
      <c r="J20" s="61">
        <f t="shared" si="3"/>
        <v>-4.7884804901774629</v>
      </c>
      <c r="K20" s="61">
        <v>9.576960980354924</v>
      </c>
      <c r="L20" s="61">
        <v>14.365441470532387</v>
      </c>
      <c r="M20" s="40">
        <f>N20-R20</f>
        <v>13</v>
      </c>
      <c r="N20" s="40">
        <f>SUM(P20:Q20)</f>
        <v>126</v>
      </c>
      <c r="O20" s="41">
        <v>2479</v>
      </c>
      <c r="P20" s="41">
        <v>90</v>
      </c>
      <c r="Q20" s="41">
        <v>36</v>
      </c>
      <c r="R20" s="41">
        <f>SUM(T20:U20)</f>
        <v>113</v>
      </c>
      <c r="S20" s="41">
        <v>2597</v>
      </c>
      <c r="T20" s="41">
        <v>86</v>
      </c>
      <c r="U20" s="41">
        <v>27</v>
      </c>
      <c r="V20" s="52">
        <v>1.6824390911434328</v>
      </c>
    </row>
    <row r="21" spans="1:22" ht="15" customHeight="1" x14ac:dyDescent="0.15">
      <c r="A21" s="3" t="s">
        <v>17</v>
      </c>
      <c r="B21" s="42">
        <f t="shared" ref="B21:B38" si="23">E21+M21</f>
        <v>-11</v>
      </c>
      <c r="C21" s="42">
        <v>-23</v>
      </c>
      <c r="D21" s="42">
        <f t="shared" ref="D21:D38" si="24">G21-I21+O21-S21</f>
        <v>-238</v>
      </c>
      <c r="E21" s="42">
        <f t="shared" ref="E21:E38" si="25">F21-H21</f>
        <v>-35</v>
      </c>
      <c r="F21" s="42">
        <v>43</v>
      </c>
      <c r="G21" s="42">
        <v>568</v>
      </c>
      <c r="H21" s="42">
        <v>78</v>
      </c>
      <c r="I21" s="42">
        <v>856</v>
      </c>
      <c r="J21" s="62">
        <f t="shared" si="3"/>
        <v>-5.9210736140597069</v>
      </c>
      <c r="K21" s="62">
        <v>7.274461868701926</v>
      </c>
      <c r="L21" s="62">
        <v>13.195535482761633</v>
      </c>
      <c r="M21" s="42">
        <f t="shared" ref="M21:M38" si="26">N21-R21</f>
        <v>24</v>
      </c>
      <c r="N21" s="42">
        <f>SUM(P21:Q21)</f>
        <v>151</v>
      </c>
      <c r="O21" s="42">
        <v>2638</v>
      </c>
      <c r="P21" s="42">
        <v>108</v>
      </c>
      <c r="Q21" s="42">
        <v>43</v>
      </c>
      <c r="R21" s="42">
        <f t="shared" ref="R21:R38" si="27">SUM(T21:U21)</f>
        <v>127</v>
      </c>
      <c r="S21" s="42">
        <v>2588</v>
      </c>
      <c r="T21" s="42">
        <v>86</v>
      </c>
      <c r="U21" s="42">
        <v>41</v>
      </c>
      <c r="V21" s="49">
        <v>4.0601647639266538</v>
      </c>
    </row>
    <row r="22" spans="1:22" ht="15" customHeight="1" x14ac:dyDescent="0.15">
      <c r="A22" s="3" t="s">
        <v>16</v>
      </c>
      <c r="B22" s="42">
        <f t="shared" si="23"/>
        <v>-13</v>
      </c>
      <c r="C22" s="42">
        <v>8</v>
      </c>
      <c r="D22" s="42">
        <f t="shared" si="24"/>
        <v>-214</v>
      </c>
      <c r="E22" s="42">
        <f t="shared" si="25"/>
        <v>-5</v>
      </c>
      <c r="F22" s="42">
        <v>18</v>
      </c>
      <c r="G22" s="42">
        <v>161</v>
      </c>
      <c r="H22" s="42">
        <v>23</v>
      </c>
      <c r="I22" s="42">
        <v>302</v>
      </c>
      <c r="J22" s="62">
        <f t="shared" si="3"/>
        <v>-2.6976309493449762</v>
      </c>
      <c r="K22" s="62">
        <v>9.711471417641917</v>
      </c>
      <c r="L22" s="62">
        <v>12.409102366986893</v>
      </c>
      <c r="M22" s="42">
        <f>N22-R22</f>
        <v>-8</v>
      </c>
      <c r="N22" s="42">
        <f t="shared" ref="N22:N38" si="28">SUM(P22:Q22)</f>
        <v>41</v>
      </c>
      <c r="O22" s="42">
        <v>672</v>
      </c>
      <c r="P22" s="42">
        <v>22</v>
      </c>
      <c r="Q22" s="42">
        <v>19</v>
      </c>
      <c r="R22" s="42">
        <f t="shared" si="27"/>
        <v>49</v>
      </c>
      <c r="S22" s="42">
        <v>745</v>
      </c>
      <c r="T22" s="42">
        <v>28</v>
      </c>
      <c r="U22" s="42">
        <v>21</v>
      </c>
      <c r="V22" s="49">
        <v>-4.3162095189519647</v>
      </c>
    </row>
    <row r="23" spans="1:22" ht="15" customHeight="1" x14ac:dyDescent="0.15">
      <c r="A23" s="1" t="s">
        <v>15</v>
      </c>
      <c r="B23" s="43">
        <f t="shared" si="23"/>
        <v>15</v>
      </c>
      <c r="C23" s="43">
        <v>23</v>
      </c>
      <c r="D23" s="43">
        <f t="shared" si="24"/>
        <v>-85</v>
      </c>
      <c r="E23" s="43">
        <f t="shared" si="25"/>
        <v>-22</v>
      </c>
      <c r="F23" s="43">
        <v>6</v>
      </c>
      <c r="G23" s="43">
        <v>93</v>
      </c>
      <c r="H23" s="43">
        <v>28</v>
      </c>
      <c r="I23" s="43">
        <v>223</v>
      </c>
      <c r="J23" s="63">
        <f t="shared" si="3"/>
        <v>-16.618166057829235</v>
      </c>
      <c r="K23" s="63">
        <v>4.5322271066807014</v>
      </c>
      <c r="L23" s="63">
        <v>21.150393164509936</v>
      </c>
      <c r="M23" s="43">
        <f t="shared" si="26"/>
        <v>37</v>
      </c>
      <c r="N23" s="43">
        <f t="shared" si="28"/>
        <v>66</v>
      </c>
      <c r="O23" s="43">
        <v>740</v>
      </c>
      <c r="P23" s="43">
        <v>54</v>
      </c>
      <c r="Q23" s="43">
        <v>12</v>
      </c>
      <c r="R23" s="43">
        <f t="shared" si="27"/>
        <v>29</v>
      </c>
      <c r="S23" s="47">
        <v>695</v>
      </c>
      <c r="T23" s="47">
        <v>17</v>
      </c>
      <c r="U23" s="47">
        <v>12</v>
      </c>
      <c r="V23" s="54">
        <v>27.948733824530979</v>
      </c>
    </row>
    <row r="24" spans="1:22" ht="15" customHeight="1" x14ac:dyDescent="0.15">
      <c r="A24" s="7" t="s">
        <v>14</v>
      </c>
      <c r="B24" s="45">
        <f t="shared" si="23"/>
        <v>1</v>
      </c>
      <c r="C24" s="45">
        <v>4</v>
      </c>
      <c r="D24" s="45">
        <f t="shared" si="24"/>
        <v>-73</v>
      </c>
      <c r="E24" s="40">
        <f t="shared" si="25"/>
        <v>3</v>
      </c>
      <c r="F24" s="45">
        <v>6</v>
      </c>
      <c r="G24" s="45">
        <v>41</v>
      </c>
      <c r="H24" s="45">
        <v>3</v>
      </c>
      <c r="I24" s="46">
        <v>89</v>
      </c>
      <c r="J24" s="73">
        <f t="shared" si="3"/>
        <v>6.9164918646181759</v>
      </c>
      <c r="K24" s="73">
        <v>13.832983729236352</v>
      </c>
      <c r="L24" s="73">
        <v>6.9164918646181759</v>
      </c>
      <c r="M24" s="40">
        <f t="shared" si="26"/>
        <v>-2</v>
      </c>
      <c r="N24" s="45">
        <f t="shared" si="28"/>
        <v>7</v>
      </c>
      <c r="O24" s="45">
        <v>134</v>
      </c>
      <c r="P24" s="45">
        <v>1</v>
      </c>
      <c r="Q24" s="45">
        <v>6</v>
      </c>
      <c r="R24" s="45">
        <f t="shared" si="27"/>
        <v>9</v>
      </c>
      <c r="S24" s="45">
        <v>159</v>
      </c>
      <c r="T24" s="45">
        <v>4</v>
      </c>
      <c r="U24" s="45">
        <v>5</v>
      </c>
      <c r="V24" s="51">
        <v>-4.6109945764121179</v>
      </c>
    </row>
    <row r="25" spans="1:22" ht="15" customHeight="1" x14ac:dyDescent="0.15">
      <c r="A25" s="5" t="s">
        <v>13</v>
      </c>
      <c r="B25" s="40">
        <f t="shared" si="23"/>
        <v>-7</v>
      </c>
      <c r="C25" s="40">
        <v>-3</v>
      </c>
      <c r="D25" s="40">
        <f t="shared" si="24"/>
        <v>-42</v>
      </c>
      <c r="E25" s="40">
        <f t="shared" si="25"/>
        <v>-3</v>
      </c>
      <c r="F25" s="40">
        <v>1</v>
      </c>
      <c r="G25" s="40">
        <v>5</v>
      </c>
      <c r="H25" s="40">
        <v>4</v>
      </c>
      <c r="I25" s="40">
        <v>28</v>
      </c>
      <c r="J25" s="61">
        <f t="shared" si="3"/>
        <v>-26.591107236268527</v>
      </c>
      <c r="K25" s="61">
        <v>8.8637024120895092</v>
      </c>
      <c r="L25" s="61">
        <v>35.454809648358037</v>
      </c>
      <c r="M25" s="40">
        <f t="shared" si="26"/>
        <v>-4</v>
      </c>
      <c r="N25" s="40">
        <f t="shared" si="28"/>
        <v>2</v>
      </c>
      <c r="O25" s="40">
        <v>27</v>
      </c>
      <c r="P25" s="40">
        <v>2</v>
      </c>
      <c r="Q25" s="40">
        <v>0</v>
      </c>
      <c r="R25" s="40">
        <f t="shared" si="27"/>
        <v>6</v>
      </c>
      <c r="S25" s="41">
        <v>46</v>
      </c>
      <c r="T25" s="41">
        <v>1</v>
      </c>
      <c r="U25" s="41">
        <v>5</v>
      </c>
      <c r="V25" s="52">
        <v>-35.454809648358037</v>
      </c>
    </row>
    <row r="26" spans="1:22" ht="15" customHeight="1" x14ac:dyDescent="0.15">
      <c r="A26" s="3" t="s">
        <v>12</v>
      </c>
      <c r="B26" s="42">
        <f t="shared" si="23"/>
        <v>-10</v>
      </c>
      <c r="C26" s="42">
        <v>3</v>
      </c>
      <c r="D26" s="42">
        <f t="shared" si="24"/>
        <v>-91</v>
      </c>
      <c r="E26" s="42">
        <f t="shared" si="25"/>
        <v>-11</v>
      </c>
      <c r="F26" s="42">
        <v>2</v>
      </c>
      <c r="G26" s="42">
        <v>16</v>
      </c>
      <c r="H26" s="42">
        <v>13</v>
      </c>
      <c r="I26" s="42">
        <v>68</v>
      </c>
      <c r="J26" s="62">
        <f t="shared" si="3"/>
        <v>-44.354838709677423</v>
      </c>
      <c r="K26" s="62">
        <v>8.064516129032258</v>
      </c>
      <c r="L26" s="62">
        <v>52.41935483870968</v>
      </c>
      <c r="M26" s="42">
        <f t="shared" si="26"/>
        <v>1</v>
      </c>
      <c r="N26" s="42">
        <f t="shared" si="28"/>
        <v>4</v>
      </c>
      <c r="O26" s="42">
        <v>65</v>
      </c>
      <c r="P26" s="42">
        <v>4</v>
      </c>
      <c r="Q26" s="42">
        <v>0</v>
      </c>
      <c r="R26" s="42">
        <f t="shared" si="27"/>
        <v>3</v>
      </c>
      <c r="S26" s="42">
        <v>104</v>
      </c>
      <c r="T26" s="42">
        <v>1</v>
      </c>
      <c r="U26" s="42">
        <v>2</v>
      </c>
      <c r="V26" s="49">
        <v>4.0322580645161281</v>
      </c>
    </row>
    <row r="27" spans="1:22" ht="15" customHeight="1" x14ac:dyDescent="0.15">
      <c r="A27" s="1" t="s">
        <v>11</v>
      </c>
      <c r="B27" s="43">
        <f t="shared" si="23"/>
        <v>-3</v>
      </c>
      <c r="C27" s="43">
        <v>6</v>
      </c>
      <c r="D27" s="43">
        <f t="shared" si="24"/>
        <v>-106</v>
      </c>
      <c r="E27" s="43">
        <f t="shared" si="25"/>
        <v>-5</v>
      </c>
      <c r="F27" s="43">
        <v>6</v>
      </c>
      <c r="G27" s="43">
        <v>54</v>
      </c>
      <c r="H27" s="43">
        <v>11</v>
      </c>
      <c r="I27" s="43">
        <v>114</v>
      </c>
      <c r="J27" s="63">
        <f t="shared" si="3"/>
        <v>-7.899405602103057</v>
      </c>
      <c r="K27" s="63">
        <v>9.4792867225236659</v>
      </c>
      <c r="L27" s="63">
        <v>17.378692324626723</v>
      </c>
      <c r="M27" s="43">
        <f t="shared" si="26"/>
        <v>2</v>
      </c>
      <c r="N27" s="43">
        <f t="shared" si="28"/>
        <v>13</v>
      </c>
      <c r="O27" s="47">
        <v>194</v>
      </c>
      <c r="P27" s="47">
        <v>4</v>
      </c>
      <c r="Q27" s="47">
        <v>9</v>
      </c>
      <c r="R27" s="47">
        <f t="shared" si="27"/>
        <v>11</v>
      </c>
      <c r="S27" s="47">
        <v>240</v>
      </c>
      <c r="T27" s="47">
        <v>7</v>
      </c>
      <c r="U27" s="47">
        <v>4</v>
      </c>
      <c r="V27" s="54">
        <v>3.1597622408412214</v>
      </c>
    </row>
    <row r="28" spans="1:22" ht="15" customHeight="1" x14ac:dyDescent="0.15">
      <c r="A28" s="5" t="s">
        <v>10</v>
      </c>
      <c r="B28" s="40">
        <f t="shared" si="23"/>
        <v>0</v>
      </c>
      <c r="C28" s="40">
        <v>1</v>
      </c>
      <c r="D28" s="40">
        <f t="shared" si="24"/>
        <v>-45</v>
      </c>
      <c r="E28" s="40">
        <f t="shared" si="25"/>
        <v>-5</v>
      </c>
      <c r="F28" s="40">
        <v>1</v>
      </c>
      <c r="G28" s="40">
        <v>17</v>
      </c>
      <c r="H28" s="40">
        <v>6</v>
      </c>
      <c r="I28" s="40">
        <v>45</v>
      </c>
      <c r="J28" s="61">
        <f t="shared" si="3"/>
        <v>-20.844723892837621</v>
      </c>
      <c r="K28" s="61">
        <v>4.1689447785675231</v>
      </c>
      <c r="L28" s="61">
        <v>25.013668671405142</v>
      </c>
      <c r="M28" s="40">
        <f t="shared" si="26"/>
        <v>5</v>
      </c>
      <c r="N28" s="40">
        <f t="shared" si="28"/>
        <v>8</v>
      </c>
      <c r="O28" s="40">
        <v>66</v>
      </c>
      <c r="P28" s="40">
        <v>4</v>
      </c>
      <c r="Q28" s="40">
        <v>4</v>
      </c>
      <c r="R28" s="40">
        <f t="shared" si="27"/>
        <v>3</v>
      </c>
      <c r="S28" s="40">
        <v>83</v>
      </c>
      <c r="T28" s="40">
        <v>0</v>
      </c>
      <c r="U28" s="40">
        <v>3</v>
      </c>
      <c r="V28" s="48">
        <v>20.844723892837614</v>
      </c>
    </row>
    <row r="29" spans="1:22" ht="15" customHeight="1" x14ac:dyDescent="0.15">
      <c r="A29" s="3" t="s">
        <v>9</v>
      </c>
      <c r="B29" s="42">
        <f t="shared" si="23"/>
        <v>1</v>
      </c>
      <c r="C29" s="42">
        <v>7</v>
      </c>
      <c r="D29" s="42">
        <f t="shared" si="24"/>
        <v>-43</v>
      </c>
      <c r="E29" s="42">
        <f>F29-H29</f>
        <v>-4</v>
      </c>
      <c r="F29" s="42">
        <v>6</v>
      </c>
      <c r="G29" s="42">
        <v>63</v>
      </c>
      <c r="H29" s="42">
        <v>10</v>
      </c>
      <c r="I29" s="42">
        <v>96</v>
      </c>
      <c r="J29" s="62">
        <f t="shared" si="3"/>
        <v>-6.2024962505401753</v>
      </c>
      <c r="K29" s="62">
        <v>9.3037443758102665</v>
      </c>
      <c r="L29" s="62">
        <v>15.506240626350442</v>
      </c>
      <c r="M29" s="42">
        <f t="shared" si="26"/>
        <v>5</v>
      </c>
      <c r="N29" s="42">
        <f t="shared" si="28"/>
        <v>18</v>
      </c>
      <c r="O29" s="42">
        <v>248</v>
      </c>
      <c r="P29" s="42">
        <v>10</v>
      </c>
      <c r="Q29" s="42">
        <v>8</v>
      </c>
      <c r="R29" s="42">
        <f t="shared" si="27"/>
        <v>13</v>
      </c>
      <c r="S29" s="42">
        <v>258</v>
      </c>
      <c r="T29" s="42">
        <v>3</v>
      </c>
      <c r="U29" s="42">
        <v>10</v>
      </c>
      <c r="V29" s="49">
        <v>7.75312031317522</v>
      </c>
    </row>
    <row r="30" spans="1:22" ht="15" customHeight="1" x14ac:dyDescent="0.15">
      <c r="A30" s="3" t="s">
        <v>8</v>
      </c>
      <c r="B30" s="42">
        <f t="shared" si="23"/>
        <v>-9</v>
      </c>
      <c r="C30" s="42">
        <v>-13</v>
      </c>
      <c r="D30" s="42">
        <f t="shared" si="24"/>
        <v>-110</v>
      </c>
      <c r="E30" s="42">
        <f t="shared" si="25"/>
        <v>-3</v>
      </c>
      <c r="F30" s="42">
        <v>8</v>
      </c>
      <c r="G30" s="42">
        <v>49</v>
      </c>
      <c r="H30" s="42">
        <v>11</v>
      </c>
      <c r="I30" s="42">
        <v>110</v>
      </c>
      <c r="J30" s="62">
        <f t="shared" si="3"/>
        <v>-4.6684268932001682</v>
      </c>
      <c r="K30" s="62">
        <v>12.449138381867117</v>
      </c>
      <c r="L30" s="62">
        <v>17.117565275067285</v>
      </c>
      <c r="M30" s="42">
        <f t="shared" si="26"/>
        <v>-6</v>
      </c>
      <c r="N30" s="42">
        <f t="shared" si="28"/>
        <v>14</v>
      </c>
      <c r="O30" s="42">
        <v>165</v>
      </c>
      <c r="P30" s="42">
        <v>10</v>
      </c>
      <c r="Q30" s="42">
        <v>4</v>
      </c>
      <c r="R30" s="42">
        <f t="shared" si="27"/>
        <v>20</v>
      </c>
      <c r="S30" s="42">
        <v>214</v>
      </c>
      <c r="T30" s="42">
        <v>7</v>
      </c>
      <c r="U30" s="42">
        <v>13</v>
      </c>
      <c r="V30" s="49">
        <v>-9.3368537864003365</v>
      </c>
    </row>
    <row r="31" spans="1:22" ht="15" customHeight="1" x14ac:dyDescent="0.15">
      <c r="A31" s="1" t="s">
        <v>7</v>
      </c>
      <c r="B31" s="43">
        <f t="shared" si="23"/>
        <v>-7</v>
      </c>
      <c r="C31" s="43">
        <v>5</v>
      </c>
      <c r="D31" s="43">
        <f t="shared" si="24"/>
        <v>-107</v>
      </c>
      <c r="E31" s="43">
        <f t="shared" si="25"/>
        <v>-2</v>
      </c>
      <c r="F31" s="43">
        <v>3</v>
      </c>
      <c r="G31" s="43">
        <v>52</v>
      </c>
      <c r="H31" s="43">
        <v>5</v>
      </c>
      <c r="I31" s="43">
        <v>99</v>
      </c>
      <c r="J31" s="63">
        <f t="shared" si="3"/>
        <v>-3.5227365695668276</v>
      </c>
      <c r="K31" s="63">
        <v>5.2841048543502431</v>
      </c>
      <c r="L31" s="63">
        <v>8.8068414239170707</v>
      </c>
      <c r="M31" s="43">
        <f t="shared" si="26"/>
        <v>-5</v>
      </c>
      <c r="N31" s="43">
        <f t="shared" si="28"/>
        <v>10</v>
      </c>
      <c r="O31" s="43">
        <v>172</v>
      </c>
      <c r="P31" s="43">
        <v>2</v>
      </c>
      <c r="Q31" s="43">
        <v>8</v>
      </c>
      <c r="R31" s="43">
        <f t="shared" si="27"/>
        <v>15</v>
      </c>
      <c r="S31" s="43">
        <v>232</v>
      </c>
      <c r="T31" s="43">
        <v>5</v>
      </c>
      <c r="U31" s="43">
        <v>10</v>
      </c>
      <c r="V31" s="53">
        <v>-8.8068414239170707</v>
      </c>
    </row>
    <row r="32" spans="1:22" ht="15" customHeight="1" x14ac:dyDescent="0.15">
      <c r="A32" s="5" t="s">
        <v>6</v>
      </c>
      <c r="B32" s="40">
        <f t="shared" si="23"/>
        <v>6</v>
      </c>
      <c r="C32" s="40">
        <v>4</v>
      </c>
      <c r="D32" s="40">
        <f t="shared" si="24"/>
        <v>18</v>
      </c>
      <c r="E32" s="40">
        <f t="shared" si="25"/>
        <v>2</v>
      </c>
      <c r="F32" s="40">
        <v>3</v>
      </c>
      <c r="G32" s="40">
        <v>17</v>
      </c>
      <c r="H32" s="40">
        <v>1</v>
      </c>
      <c r="I32" s="40">
        <v>13</v>
      </c>
      <c r="J32" s="61">
        <f t="shared" si="3"/>
        <v>14.433314930199543</v>
      </c>
      <c r="K32" s="61">
        <v>21.649972395299315</v>
      </c>
      <c r="L32" s="61">
        <v>7.2166574650997717</v>
      </c>
      <c r="M32" s="40">
        <f t="shared" si="26"/>
        <v>4</v>
      </c>
      <c r="N32" s="40">
        <f t="shared" si="28"/>
        <v>8</v>
      </c>
      <c r="O32" s="41">
        <v>79</v>
      </c>
      <c r="P32" s="41">
        <v>2</v>
      </c>
      <c r="Q32" s="41">
        <v>6</v>
      </c>
      <c r="R32" s="41">
        <f t="shared" si="27"/>
        <v>4</v>
      </c>
      <c r="S32" s="41">
        <v>65</v>
      </c>
      <c r="T32" s="41">
        <v>0</v>
      </c>
      <c r="U32" s="41">
        <v>4</v>
      </c>
      <c r="V32" s="52">
        <v>28.866629860399087</v>
      </c>
    </row>
    <row r="33" spans="1:22" ht="15" customHeight="1" x14ac:dyDescent="0.15">
      <c r="A33" s="3" t="s">
        <v>5</v>
      </c>
      <c r="B33" s="42">
        <f t="shared" si="23"/>
        <v>-4</v>
      </c>
      <c r="C33" s="42">
        <v>0</v>
      </c>
      <c r="D33" s="42">
        <f t="shared" si="24"/>
        <v>-139</v>
      </c>
      <c r="E33" s="42">
        <f t="shared" si="25"/>
        <v>-7</v>
      </c>
      <c r="F33" s="42">
        <v>4</v>
      </c>
      <c r="G33" s="42">
        <v>41</v>
      </c>
      <c r="H33" s="42">
        <v>11</v>
      </c>
      <c r="I33" s="42">
        <v>138</v>
      </c>
      <c r="J33" s="62">
        <f t="shared" si="3"/>
        <v>-11.259558758899537</v>
      </c>
      <c r="K33" s="62">
        <v>6.4340335765140191</v>
      </c>
      <c r="L33" s="62">
        <v>17.693592335413555</v>
      </c>
      <c r="M33" s="42">
        <f t="shared" si="26"/>
        <v>3</v>
      </c>
      <c r="N33" s="42">
        <f t="shared" si="28"/>
        <v>14</v>
      </c>
      <c r="O33" s="42">
        <v>185</v>
      </c>
      <c r="P33" s="42">
        <v>11</v>
      </c>
      <c r="Q33" s="42">
        <v>3</v>
      </c>
      <c r="R33" s="42">
        <f t="shared" si="27"/>
        <v>11</v>
      </c>
      <c r="S33" s="42">
        <v>227</v>
      </c>
      <c r="T33" s="42">
        <v>7</v>
      </c>
      <c r="U33" s="42">
        <v>4</v>
      </c>
      <c r="V33" s="49">
        <v>4.8255251823855119</v>
      </c>
    </row>
    <row r="34" spans="1:22" ht="15" customHeight="1" x14ac:dyDescent="0.15">
      <c r="A34" s="3" t="s">
        <v>4</v>
      </c>
      <c r="B34" s="42">
        <f t="shared" si="23"/>
        <v>-6</v>
      </c>
      <c r="C34" s="42">
        <v>-5</v>
      </c>
      <c r="D34" s="42">
        <f t="shared" si="24"/>
        <v>-53</v>
      </c>
      <c r="E34" s="42">
        <f t="shared" si="25"/>
        <v>-2</v>
      </c>
      <c r="F34" s="42">
        <v>0</v>
      </c>
      <c r="G34" s="42">
        <v>29</v>
      </c>
      <c r="H34" s="42">
        <v>2</v>
      </c>
      <c r="I34" s="42">
        <v>51</v>
      </c>
      <c r="J34" s="62">
        <f t="shared" si="3"/>
        <v>-4.8209275675390879</v>
      </c>
      <c r="K34" s="62">
        <v>0</v>
      </c>
      <c r="L34" s="62">
        <v>4.8209275675390879</v>
      </c>
      <c r="M34" s="42">
        <f t="shared" si="26"/>
        <v>-4</v>
      </c>
      <c r="N34" s="42">
        <f t="shared" si="28"/>
        <v>8</v>
      </c>
      <c r="O34" s="42">
        <v>113</v>
      </c>
      <c r="P34" s="42">
        <v>3</v>
      </c>
      <c r="Q34" s="42">
        <v>5</v>
      </c>
      <c r="R34" s="42">
        <f t="shared" si="27"/>
        <v>12</v>
      </c>
      <c r="S34" s="42">
        <v>144</v>
      </c>
      <c r="T34" s="42">
        <v>8</v>
      </c>
      <c r="U34" s="42">
        <v>4</v>
      </c>
      <c r="V34" s="49">
        <v>-9.641855135078174</v>
      </c>
    </row>
    <row r="35" spans="1:22" ht="15" customHeight="1" x14ac:dyDescent="0.15">
      <c r="A35" s="1" t="s">
        <v>3</v>
      </c>
      <c r="B35" s="43">
        <f t="shared" si="23"/>
        <v>-9</v>
      </c>
      <c r="C35" s="43">
        <v>-12</v>
      </c>
      <c r="D35" s="43">
        <f t="shared" si="24"/>
        <v>-45</v>
      </c>
      <c r="E35" s="43">
        <f t="shared" si="25"/>
        <v>-7</v>
      </c>
      <c r="F35" s="43">
        <v>1</v>
      </c>
      <c r="G35" s="43">
        <v>35</v>
      </c>
      <c r="H35" s="43">
        <v>8</v>
      </c>
      <c r="I35" s="43">
        <v>71</v>
      </c>
      <c r="J35" s="63">
        <f t="shared" si="3"/>
        <v>-16.669052297362363</v>
      </c>
      <c r="K35" s="63">
        <v>2.3812931853374804</v>
      </c>
      <c r="L35" s="63">
        <v>19.050345482699843</v>
      </c>
      <c r="M35" s="43">
        <f>N35-R35</f>
        <v>-2</v>
      </c>
      <c r="N35" s="43">
        <f t="shared" si="28"/>
        <v>6</v>
      </c>
      <c r="O35" s="47">
        <v>136</v>
      </c>
      <c r="P35" s="47">
        <v>2</v>
      </c>
      <c r="Q35" s="47">
        <v>4</v>
      </c>
      <c r="R35" s="47">
        <f t="shared" si="27"/>
        <v>8</v>
      </c>
      <c r="S35" s="47">
        <v>145</v>
      </c>
      <c r="T35" s="47">
        <v>5</v>
      </c>
      <c r="U35" s="47">
        <v>3</v>
      </c>
      <c r="V35" s="54">
        <v>-4.7625863706749616</v>
      </c>
    </row>
    <row r="36" spans="1:22" ht="15" customHeight="1" x14ac:dyDescent="0.15">
      <c r="A36" s="5" t="s">
        <v>2</v>
      </c>
      <c r="B36" s="40">
        <f t="shared" si="23"/>
        <v>-5</v>
      </c>
      <c r="C36" s="40">
        <v>-8</v>
      </c>
      <c r="D36" s="40">
        <f t="shared" si="24"/>
        <v>-38</v>
      </c>
      <c r="E36" s="40">
        <f t="shared" si="25"/>
        <v>-3</v>
      </c>
      <c r="F36" s="40">
        <v>0</v>
      </c>
      <c r="G36" s="40">
        <v>8</v>
      </c>
      <c r="H36" s="40">
        <v>3</v>
      </c>
      <c r="I36" s="40">
        <v>58</v>
      </c>
      <c r="J36" s="61">
        <f t="shared" si="3"/>
        <v>-18.380568157088572</v>
      </c>
      <c r="K36" s="61">
        <v>0</v>
      </c>
      <c r="L36" s="61">
        <v>18.380568157088572</v>
      </c>
      <c r="M36" s="40">
        <f t="shared" si="26"/>
        <v>-2</v>
      </c>
      <c r="N36" s="40">
        <f t="shared" si="28"/>
        <v>2</v>
      </c>
      <c r="O36" s="40">
        <v>58</v>
      </c>
      <c r="P36" s="40">
        <v>1</v>
      </c>
      <c r="Q36" s="40">
        <v>1</v>
      </c>
      <c r="R36" s="40">
        <f t="shared" si="27"/>
        <v>4</v>
      </c>
      <c r="S36" s="40">
        <v>46</v>
      </c>
      <c r="T36" s="40">
        <v>3</v>
      </c>
      <c r="U36" s="40">
        <v>1</v>
      </c>
      <c r="V36" s="48">
        <v>-12.253712104725714</v>
      </c>
    </row>
    <row r="37" spans="1:22" ht="15" customHeight="1" x14ac:dyDescent="0.15">
      <c r="A37" s="3" t="s">
        <v>1</v>
      </c>
      <c r="B37" s="42">
        <f t="shared" si="23"/>
        <v>-3</v>
      </c>
      <c r="C37" s="42">
        <v>-3</v>
      </c>
      <c r="D37" s="42">
        <f t="shared" si="24"/>
        <v>-37</v>
      </c>
      <c r="E37" s="42">
        <f t="shared" si="25"/>
        <v>-2</v>
      </c>
      <c r="F37" s="42">
        <v>0</v>
      </c>
      <c r="G37" s="42">
        <v>4</v>
      </c>
      <c r="H37" s="42">
        <v>2</v>
      </c>
      <c r="I37" s="42">
        <v>31</v>
      </c>
      <c r="J37" s="62">
        <f t="shared" si="3"/>
        <v>-18.447580645161292</v>
      </c>
      <c r="K37" s="62">
        <v>0</v>
      </c>
      <c r="L37" s="62">
        <v>18.447580645161292</v>
      </c>
      <c r="M37" s="42">
        <f t="shared" si="26"/>
        <v>-1</v>
      </c>
      <c r="N37" s="42">
        <f t="shared" si="28"/>
        <v>3</v>
      </c>
      <c r="O37" s="42">
        <v>42</v>
      </c>
      <c r="P37" s="42">
        <v>1</v>
      </c>
      <c r="Q37" s="42">
        <v>2</v>
      </c>
      <c r="R37" s="42">
        <f t="shared" si="27"/>
        <v>4</v>
      </c>
      <c r="S37" s="42">
        <v>52</v>
      </c>
      <c r="T37" s="42">
        <v>2</v>
      </c>
      <c r="U37" s="42">
        <v>2</v>
      </c>
      <c r="V37" s="49">
        <v>-9.2237903225806477</v>
      </c>
    </row>
    <row r="38" spans="1:22" ht="15" customHeight="1" x14ac:dyDescent="0.15">
      <c r="A38" s="1" t="s">
        <v>0</v>
      </c>
      <c r="B38" s="43">
        <f t="shared" si="23"/>
        <v>1</v>
      </c>
      <c r="C38" s="43">
        <v>7</v>
      </c>
      <c r="D38" s="43">
        <f t="shared" si="24"/>
        <v>-32</v>
      </c>
      <c r="E38" s="43">
        <f t="shared" si="25"/>
        <v>0</v>
      </c>
      <c r="F38" s="43">
        <v>2</v>
      </c>
      <c r="G38" s="43">
        <v>5</v>
      </c>
      <c r="H38" s="43">
        <v>2</v>
      </c>
      <c r="I38" s="43">
        <v>25</v>
      </c>
      <c r="J38" s="63">
        <f t="shared" si="3"/>
        <v>0</v>
      </c>
      <c r="K38" s="63">
        <v>19.46653192564423</v>
      </c>
      <c r="L38" s="63">
        <v>19.46653192564423</v>
      </c>
      <c r="M38" s="43">
        <f t="shared" si="26"/>
        <v>1</v>
      </c>
      <c r="N38" s="43">
        <f t="shared" si="28"/>
        <v>2</v>
      </c>
      <c r="O38" s="43">
        <v>32</v>
      </c>
      <c r="P38" s="43">
        <v>1</v>
      </c>
      <c r="Q38" s="43">
        <v>1</v>
      </c>
      <c r="R38" s="43">
        <f t="shared" si="27"/>
        <v>1</v>
      </c>
      <c r="S38" s="43">
        <v>44</v>
      </c>
      <c r="T38" s="43">
        <v>1</v>
      </c>
      <c r="U38" s="43">
        <v>0</v>
      </c>
      <c r="V38" s="53">
        <v>9.7332659628221148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H6" sqref="H6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-135</v>
      </c>
      <c r="C9" s="34">
        <f t="shared" si="0"/>
        <v>42</v>
      </c>
      <c r="D9" s="34">
        <f t="shared" si="0"/>
        <v>-2247</v>
      </c>
      <c r="E9" s="34">
        <f t="shared" si="0"/>
        <v>-179</v>
      </c>
      <c r="F9" s="34">
        <f t="shared" si="0"/>
        <v>165</v>
      </c>
      <c r="G9" s="34">
        <f t="shared" si="0"/>
        <v>1842</v>
      </c>
      <c r="H9" s="34">
        <f t="shared" si="0"/>
        <v>344</v>
      </c>
      <c r="I9" s="34">
        <f t="shared" si="0"/>
        <v>3634</v>
      </c>
      <c r="J9" s="51">
        <f>K9-L9</f>
        <v>-7.3564287061740377</v>
      </c>
      <c r="K9" s="51">
        <v>6.7810655671436653</v>
      </c>
      <c r="L9" s="51">
        <v>14.137494273317703</v>
      </c>
      <c r="M9" s="34">
        <f t="shared" ref="M9:U9" si="1">M10+M11</f>
        <v>44</v>
      </c>
      <c r="N9" s="34">
        <f t="shared" si="1"/>
        <v>475</v>
      </c>
      <c r="O9" s="34">
        <f t="shared" si="1"/>
        <v>7056</v>
      </c>
      <c r="P9" s="34">
        <f t="shared" si="1"/>
        <v>288</v>
      </c>
      <c r="Q9" s="34">
        <f t="shared" si="1"/>
        <v>187</v>
      </c>
      <c r="R9" s="34">
        <f>R10+R11</f>
        <v>431</v>
      </c>
      <c r="S9" s="34">
        <f t="shared" si="1"/>
        <v>7511</v>
      </c>
      <c r="T9" s="34">
        <f t="shared" si="1"/>
        <v>244</v>
      </c>
      <c r="U9" s="34">
        <f t="shared" si="1"/>
        <v>187</v>
      </c>
      <c r="V9" s="51">
        <v>1.8082841512383112</v>
      </c>
    </row>
    <row r="10" spans="1:22" ht="15" customHeight="1" x14ac:dyDescent="0.15">
      <c r="A10" s="6" t="s">
        <v>28</v>
      </c>
      <c r="B10" s="35">
        <f t="shared" ref="B10:I10" si="2">B20+B21+B22+B23</f>
        <v>-51</v>
      </c>
      <c r="C10" s="35">
        <f t="shared" si="2"/>
        <v>45</v>
      </c>
      <c r="D10" s="35">
        <f t="shared" si="2"/>
        <v>-1111</v>
      </c>
      <c r="E10" s="35">
        <f t="shared" si="2"/>
        <v>-117</v>
      </c>
      <c r="F10" s="35">
        <f t="shared" si="2"/>
        <v>131</v>
      </c>
      <c r="G10" s="35">
        <f t="shared" si="2"/>
        <v>1494</v>
      </c>
      <c r="H10" s="35">
        <f t="shared" si="2"/>
        <v>248</v>
      </c>
      <c r="I10" s="35">
        <f t="shared" si="2"/>
        <v>2515</v>
      </c>
      <c r="J10" s="48">
        <f t="shared" ref="J10:J38" si="3">K10-L10</f>
        <v>-6.4186368603209774</v>
      </c>
      <c r="K10" s="48">
        <v>7.1866788777952815</v>
      </c>
      <c r="L10" s="48">
        <v>13.605315738116259</v>
      </c>
      <c r="M10" s="35">
        <f t="shared" ref="M10:U10" si="4">M20+M21+M22+M23</f>
        <v>66</v>
      </c>
      <c r="N10" s="35">
        <f t="shared" si="4"/>
        <v>340</v>
      </c>
      <c r="O10" s="35">
        <f t="shared" si="4"/>
        <v>5332</v>
      </c>
      <c r="P10" s="35">
        <f t="shared" si="4"/>
        <v>223</v>
      </c>
      <c r="Q10" s="35">
        <f t="shared" si="4"/>
        <v>117</v>
      </c>
      <c r="R10" s="35">
        <f t="shared" si="4"/>
        <v>274</v>
      </c>
      <c r="S10" s="35">
        <f t="shared" si="4"/>
        <v>5422</v>
      </c>
      <c r="T10" s="35">
        <f t="shared" si="4"/>
        <v>174</v>
      </c>
      <c r="U10" s="35">
        <f t="shared" si="4"/>
        <v>100</v>
      </c>
      <c r="V10" s="48">
        <v>3.6207695109502964</v>
      </c>
    </row>
    <row r="11" spans="1:22" ht="15" customHeight="1" x14ac:dyDescent="0.15">
      <c r="A11" s="2" t="s">
        <v>27</v>
      </c>
      <c r="B11" s="36">
        <f t="shared" ref="B11:I11" si="5">B12+B13+B14+B15+B16</f>
        <v>-84</v>
      </c>
      <c r="C11" s="36">
        <f t="shared" si="5"/>
        <v>-3</v>
      </c>
      <c r="D11" s="36">
        <f t="shared" si="5"/>
        <v>-1136</v>
      </c>
      <c r="E11" s="36">
        <f t="shared" si="5"/>
        <v>-62</v>
      </c>
      <c r="F11" s="36">
        <f t="shared" si="5"/>
        <v>34</v>
      </c>
      <c r="G11" s="36">
        <f t="shared" si="5"/>
        <v>348</v>
      </c>
      <c r="H11" s="36">
        <f t="shared" si="5"/>
        <v>96</v>
      </c>
      <c r="I11" s="36">
        <f t="shared" si="5"/>
        <v>1119</v>
      </c>
      <c r="J11" s="53">
        <f t="shared" si="3"/>
        <v>-10.156792007770225</v>
      </c>
      <c r="K11" s="53">
        <v>5.5698536816804447</v>
      </c>
      <c r="L11" s="53">
        <v>15.72664568945067</v>
      </c>
      <c r="M11" s="36">
        <f t="shared" ref="M11:U11" si="6">M12+M13+M14+M15+M16</f>
        <v>-22</v>
      </c>
      <c r="N11" s="36">
        <f t="shared" si="6"/>
        <v>135</v>
      </c>
      <c r="O11" s="36">
        <f t="shared" si="6"/>
        <v>1724</v>
      </c>
      <c r="P11" s="36">
        <f t="shared" si="6"/>
        <v>65</v>
      </c>
      <c r="Q11" s="36">
        <f t="shared" si="6"/>
        <v>70</v>
      </c>
      <c r="R11" s="36">
        <f t="shared" si="6"/>
        <v>157</v>
      </c>
      <c r="S11" s="36">
        <f t="shared" si="6"/>
        <v>2089</v>
      </c>
      <c r="T11" s="36">
        <f t="shared" si="6"/>
        <v>70</v>
      </c>
      <c r="U11" s="36">
        <f t="shared" si="6"/>
        <v>87</v>
      </c>
      <c r="V11" s="53">
        <v>-3.6040229704991127</v>
      </c>
    </row>
    <row r="12" spans="1:22" ht="15" customHeight="1" x14ac:dyDescent="0.15">
      <c r="A12" s="6" t="s">
        <v>26</v>
      </c>
      <c r="B12" s="35">
        <f t="shared" ref="B12:I12" si="7">B24</f>
        <v>-14</v>
      </c>
      <c r="C12" s="35">
        <f t="shared" si="7"/>
        <v>-3</v>
      </c>
      <c r="D12" s="35">
        <f t="shared" si="7"/>
        <v>-108</v>
      </c>
      <c r="E12" s="35">
        <f t="shared" si="7"/>
        <v>-5</v>
      </c>
      <c r="F12" s="35">
        <f t="shared" si="7"/>
        <v>3</v>
      </c>
      <c r="G12" s="35">
        <f t="shared" si="7"/>
        <v>23</v>
      </c>
      <c r="H12" s="35">
        <f t="shared" si="7"/>
        <v>8</v>
      </c>
      <c r="I12" s="35">
        <f t="shared" si="7"/>
        <v>106</v>
      </c>
      <c r="J12" s="48">
        <f t="shared" si="3"/>
        <v>-10.575467227609483</v>
      </c>
      <c r="K12" s="48">
        <v>6.3452803365656898</v>
      </c>
      <c r="L12" s="48">
        <v>16.920747564175173</v>
      </c>
      <c r="M12" s="35">
        <f t="shared" ref="M12:U12" si="8">M24</f>
        <v>-9</v>
      </c>
      <c r="N12" s="35">
        <f t="shared" si="8"/>
        <v>15</v>
      </c>
      <c r="O12" s="35">
        <f t="shared" si="8"/>
        <v>136</v>
      </c>
      <c r="P12" s="35">
        <f t="shared" si="8"/>
        <v>10</v>
      </c>
      <c r="Q12" s="35">
        <f t="shared" si="8"/>
        <v>5</v>
      </c>
      <c r="R12" s="35">
        <f t="shared" si="8"/>
        <v>24</v>
      </c>
      <c r="S12" s="35">
        <f t="shared" si="8"/>
        <v>161</v>
      </c>
      <c r="T12" s="35">
        <f t="shared" si="8"/>
        <v>18</v>
      </c>
      <c r="U12" s="35">
        <f t="shared" si="8"/>
        <v>6</v>
      </c>
      <c r="V12" s="48">
        <v>-19.035841009697069</v>
      </c>
    </row>
    <row r="13" spans="1:22" ht="15" customHeight="1" x14ac:dyDescent="0.15">
      <c r="A13" s="4" t="s">
        <v>25</v>
      </c>
      <c r="B13" s="37">
        <f t="shared" ref="B13:I13" si="9">B25+B26+B27</f>
        <v>-13</v>
      </c>
      <c r="C13" s="37">
        <f t="shared" si="9"/>
        <v>15</v>
      </c>
      <c r="D13" s="37">
        <f t="shared" si="9"/>
        <v>-220</v>
      </c>
      <c r="E13" s="37">
        <f t="shared" si="9"/>
        <v>-11</v>
      </c>
      <c r="F13" s="37">
        <f t="shared" si="9"/>
        <v>6</v>
      </c>
      <c r="G13" s="37">
        <f t="shared" si="9"/>
        <v>67</v>
      </c>
      <c r="H13" s="37">
        <f t="shared" si="9"/>
        <v>17</v>
      </c>
      <c r="I13" s="37">
        <f t="shared" si="9"/>
        <v>197</v>
      </c>
      <c r="J13" s="49">
        <f t="shared" si="3"/>
        <v>-9.8843875288785661</v>
      </c>
      <c r="K13" s="49">
        <v>5.3914841066610366</v>
      </c>
      <c r="L13" s="49">
        <v>15.275871635539602</v>
      </c>
      <c r="M13" s="37">
        <f t="shared" ref="M13:U13" si="10">M25+M26+M27</f>
        <v>-2</v>
      </c>
      <c r="N13" s="37">
        <f t="shared" si="10"/>
        <v>20</v>
      </c>
      <c r="O13" s="37">
        <f t="shared" si="10"/>
        <v>298</v>
      </c>
      <c r="P13" s="37">
        <f t="shared" si="10"/>
        <v>7</v>
      </c>
      <c r="Q13" s="37">
        <f t="shared" si="10"/>
        <v>13</v>
      </c>
      <c r="R13" s="37">
        <f t="shared" si="10"/>
        <v>22</v>
      </c>
      <c r="S13" s="37">
        <f t="shared" si="10"/>
        <v>388</v>
      </c>
      <c r="T13" s="37">
        <f t="shared" si="10"/>
        <v>7</v>
      </c>
      <c r="U13" s="37">
        <f t="shared" si="10"/>
        <v>15</v>
      </c>
      <c r="V13" s="49">
        <v>-1.7971613688870143</v>
      </c>
    </row>
    <row r="14" spans="1:22" ht="15" customHeight="1" x14ac:dyDescent="0.15">
      <c r="A14" s="4" t="s">
        <v>24</v>
      </c>
      <c r="B14" s="37">
        <f t="shared" ref="B14:I14" si="11">B28+B29+B30+B31</f>
        <v>-16</v>
      </c>
      <c r="C14" s="37">
        <f t="shared" si="11"/>
        <v>19</v>
      </c>
      <c r="D14" s="37">
        <f t="shared" si="11"/>
        <v>-379</v>
      </c>
      <c r="E14" s="37">
        <f t="shared" si="11"/>
        <v>-21</v>
      </c>
      <c r="F14" s="37">
        <f t="shared" si="11"/>
        <v>16</v>
      </c>
      <c r="G14" s="37">
        <f t="shared" si="11"/>
        <v>143</v>
      </c>
      <c r="H14" s="37">
        <f t="shared" si="11"/>
        <v>37</v>
      </c>
      <c r="I14" s="37">
        <f t="shared" si="11"/>
        <v>400</v>
      </c>
      <c r="J14" s="49">
        <f t="shared" si="3"/>
        <v>-9.040491663481049</v>
      </c>
      <c r="K14" s="49">
        <v>6.8879936483665123</v>
      </c>
      <c r="L14" s="49">
        <v>15.928485311847561</v>
      </c>
      <c r="M14" s="37">
        <f t="shared" ref="M14:U14" si="12">M28+M29+M30+M31</f>
        <v>5</v>
      </c>
      <c r="N14" s="37">
        <f t="shared" si="12"/>
        <v>52</v>
      </c>
      <c r="O14" s="37">
        <f t="shared" si="12"/>
        <v>680</v>
      </c>
      <c r="P14" s="37">
        <f t="shared" si="12"/>
        <v>27</v>
      </c>
      <c r="Q14" s="37">
        <f t="shared" si="12"/>
        <v>25</v>
      </c>
      <c r="R14" s="37">
        <f t="shared" si="12"/>
        <v>47</v>
      </c>
      <c r="S14" s="37">
        <f t="shared" si="12"/>
        <v>802</v>
      </c>
      <c r="T14" s="37">
        <f t="shared" si="12"/>
        <v>21</v>
      </c>
      <c r="U14" s="37">
        <f t="shared" si="12"/>
        <v>26</v>
      </c>
      <c r="V14" s="49">
        <v>2.152498015114535</v>
      </c>
    </row>
    <row r="15" spans="1:22" ht="15" customHeight="1" x14ac:dyDescent="0.15">
      <c r="A15" s="4" t="s">
        <v>23</v>
      </c>
      <c r="B15" s="37">
        <f t="shared" ref="B15:I15" si="13">B32+B33+B34+B35</f>
        <v>-23</v>
      </c>
      <c r="C15" s="37">
        <f t="shared" si="13"/>
        <v>-23</v>
      </c>
      <c r="D15" s="37">
        <f t="shared" si="13"/>
        <v>-292</v>
      </c>
      <c r="E15" s="37">
        <f t="shared" si="13"/>
        <v>-13</v>
      </c>
      <c r="F15" s="37">
        <f t="shared" si="13"/>
        <v>8</v>
      </c>
      <c r="G15" s="37">
        <f t="shared" si="13"/>
        <v>98</v>
      </c>
      <c r="H15" s="37">
        <f t="shared" si="13"/>
        <v>21</v>
      </c>
      <c r="I15" s="37">
        <f t="shared" si="13"/>
        <v>309</v>
      </c>
      <c r="J15" s="49">
        <f t="shared" si="3"/>
        <v>-7.3609836922805583</v>
      </c>
      <c r="K15" s="49">
        <v>4.5298361183264975</v>
      </c>
      <c r="L15" s="49">
        <v>11.890819810607056</v>
      </c>
      <c r="M15" s="37">
        <f t="shared" ref="M15:U15" si="14">M32+M33+M34+M35</f>
        <v>-10</v>
      </c>
      <c r="N15" s="37">
        <f t="shared" si="14"/>
        <v>44</v>
      </c>
      <c r="O15" s="37">
        <f t="shared" si="14"/>
        <v>522</v>
      </c>
      <c r="P15" s="37">
        <f t="shared" si="14"/>
        <v>20</v>
      </c>
      <c r="Q15" s="37">
        <f t="shared" si="14"/>
        <v>24</v>
      </c>
      <c r="R15" s="37">
        <f t="shared" si="14"/>
        <v>54</v>
      </c>
      <c r="S15" s="37">
        <f t="shared" si="14"/>
        <v>603</v>
      </c>
      <c r="T15" s="37">
        <f t="shared" si="14"/>
        <v>21</v>
      </c>
      <c r="U15" s="37">
        <f t="shared" si="14"/>
        <v>33</v>
      </c>
      <c r="V15" s="49">
        <v>-5.6622951479081181</v>
      </c>
    </row>
    <row r="16" spans="1:22" ht="15" customHeight="1" x14ac:dyDescent="0.15">
      <c r="A16" s="2" t="s">
        <v>22</v>
      </c>
      <c r="B16" s="36">
        <f t="shared" ref="B16:I16" si="15">B36+B37+B38</f>
        <v>-18</v>
      </c>
      <c r="C16" s="36">
        <f t="shared" si="15"/>
        <v>-11</v>
      </c>
      <c r="D16" s="36">
        <f t="shared" si="15"/>
        <v>-137</v>
      </c>
      <c r="E16" s="36">
        <f t="shared" si="15"/>
        <v>-12</v>
      </c>
      <c r="F16" s="36">
        <f t="shared" si="15"/>
        <v>1</v>
      </c>
      <c r="G16" s="36">
        <f t="shared" si="15"/>
        <v>17</v>
      </c>
      <c r="H16" s="36">
        <f t="shared" si="15"/>
        <v>13</v>
      </c>
      <c r="I16" s="36">
        <f t="shared" si="15"/>
        <v>107</v>
      </c>
      <c r="J16" s="53">
        <f t="shared" si="3"/>
        <v>-27.927738883271974</v>
      </c>
      <c r="K16" s="53">
        <v>2.3273115736059977</v>
      </c>
      <c r="L16" s="53">
        <v>30.255050456877971</v>
      </c>
      <c r="M16" s="36">
        <f t="shared" ref="M16:U16" si="16">M36+M37+M38</f>
        <v>-6</v>
      </c>
      <c r="N16" s="36">
        <f t="shared" si="16"/>
        <v>4</v>
      </c>
      <c r="O16" s="36">
        <f t="shared" si="16"/>
        <v>88</v>
      </c>
      <c r="P16" s="36">
        <f t="shared" si="16"/>
        <v>1</v>
      </c>
      <c r="Q16" s="36">
        <f t="shared" si="16"/>
        <v>3</v>
      </c>
      <c r="R16" s="36">
        <f t="shared" si="16"/>
        <v>10</v>
      </c>
      <c r="S16" s="36">
        <f t="shared" si="16"/>
        <v>135</v>
      </c>
      <c r="T16" s="36">
        <f t="shared" si="16"/>
        <v>3</v>
      </c>
      <c r="U16" s="36">
        <f t="shared" si="16"/>
        <v>7</v>
      </c>
      <c r="V16" s="53">
        <v>-13.963869441635987</v>
      </c>
    </row>
    <row r="17" spans="1:22" ht="15" customHeight="1" x14ac:dyDescent="0.15">
      <c r="A17" s="6" t="s">
        <v>21</v>
      </c>
      <c r="B17" s="35">
        <f t="shared" ref="B17:I17" si="17">B12+B13+B20</f>
        <v>-61</v>
      </c>
      <c r="C17" s="35">
        <f t="shared" si="17"/>
        <v>-7</v>
      </c>
      <c r="D17" s="35">
        <f t="shared" si="17"/>
        <v>-874</v>
      </c>
      <c r="E17" s="35">
        <f t="shared" si="17"/>
        <v>-68</v>
      </c>
      <c r="F17" s="35">
        <f t="shared" si="17"/>
        <v>64</v>
      </c>
      <c r="G17" s="35">
        <f t="shared" si="17"/>
        <v>746</v>
      </c>
      <c r="H17" s="35">
        <f t="shared" si="17"/>
        <v>132</v>
      </c>
      <c r="I17" s="35">
        <f t="shared" si="17"/>
        <v>1365</v>
      </c>
      <c r="J17" s="48">
        <f t="shared" si="3"/>
        <v>-6.9798708914591918</v>
      </c>
      <c r="K17" s="48">
        <v>6.5692902507851239</v>
      </c>
      <c r="L17" s="48">
        <v>13.549161142244316</v>
      </c>
      <c r="M17" s="35">
        <f t="shared" ref="M17:U17" si="18">M12+M13+M20</f>
        <v>7</v>
      </c>
      <c r="N17" s="35">
        <f t="shared" si="18"/>
        <v>155</v>
      </c>
      <c r="O17" s="35">
        <f t="shared" si="18"/>
        <v>2431</v>
      </c>
      <c r="P17" s="35">
        <f t="shared" si="18"/>
        <v>106</v>
      </c>
      <c r="Q17" s="35">
        <f t="shared" si="18"/>
        <v>49</v>
      </c>
      <c r="R17" s="35">
        <f t="shared" si="18"/>
        <v>148</v>
      </c>
      <c r="S17" s="35">
        <f t="shared" si="18"/>
        <v>2686</v>
      </c>
      <c r="T17" s="35">
        <f t="shared" si="18"/>
        <v>101</v>
      </c>
      <c r="U17" s="35">
        <f t="shared" si="18"/>
        <v>47</v>
      </c>
      <c r="V17" s="48">
        <v>0.71851612117962205</v>
      </c>
    </row>
    <row r="18" spans="1:22" ht="15" customHeight="1" x14ac:dyDescent="0.15">
      <c r="A18" s="4" t="s">
        <v>20</v>
      </c>
      <c r="B18" s="37">
        <f t="shared" ref="B18:I18" si="19">B14+B22</f>
        <v>-41</v>
      </c>
      <c r="C18" s="37">
        <f t="shared" si="19"/>
        <v>20</v>
      </c>
      <c r="D18" s="37">
        <f t="shared" si="19"/>
        <v>-637</v>
      </c>
      <c r="E18" s="37">
        <f t="shared" si="19"/>
        <v>-47</v>
      </c>
      <c r="F18" s="37">
        <f t="shared" si="19"/>
        <v>26</v>
      </c>
      <c r="G18" s="37">
        <f t="shared" si="19"/>
        <v>299</v>
      </c>
      <c r="H18" s="37">
        <f t="shared" si="19"/>
        <v>73</v>
      </c>
      <c r="I18" s="37">
        <f t="shared" si="19"/>
        <v>754</v>
      </c>
      <c r="J18" s="49">
        <f t="shared" si="3"/>
        <v>-10.691159004420779</v>
      </c>
      <c r="K18" s="49">
        <v>5.914258172658303</v>
      </c>
      <c r="L18" s="49">
        <v>16.605417177079083</v>
      </c>
      <c r="M18" s="37">
        <f t="shared" ref="M18:U18" si="20">M14+M22</f>
        <v>6</v>
      </c>
      <c r="N18" s="37">
        <f t="shared" si="20"/>
        <v>90</v>
      </c>
      <c r="O18" s="37">
        <f t="shared" si="20"/>
        <v>1289</v>
      </c>
      <c r="P18" s="37">
        <f t="shared" si="20"/>
        <v>41</v>
      </c>
      <c r="Q18" s="37">
        <f t="shared" si="20"/>
        <v>49</v>
      </c>
      <c r="R18" s="37">
        <f t="shared" si="20"/>
        <v>84</v>
      </c>
      <c r="S18" s="37">
        <f t="shared" si="20"/>
        <v>1471</v>
      </c>
      <c r="T18" s="37">
        <f t="shared" si="20"/>
        <v>36</v>
      </c>
      <c r="U18" s="37">
        <f t="shared" si="20"/>
        <v>48</v>
      </c>
      <c r="V18" s="49">
        <v>1.3648288090749929</v>
      </c>
    </row>
    <row r="19" spans="1:22" ht="15" customHeight="1" x14ac:dyDescent="0.15">
      <c r="A19" s="2" t="s">
        <v>19</v>
      </c>
      <c r="B19" s="36">
        <f t="shared" ref="B19:I19" si="21">B15+B16+B21+B23</f>
        <v>-33</v>
      </c>
      <c r="C19" s="36">
        <f t="shared" si="21"/>
        <v>29</v>
      </c>
      <c r="D19" s="36">
        <f t="shared" si="21"/>
        <v>-736</v>
      </c>
      <c r="E19" s="36">
        <f t="shared" si="21"/>
        <v>-64</v>
      </c>
      <c r="F19" s="36">
        <f t="shared" si="21"/>
        <v>75</v>
      </c>
      <c r="G19" s="36">
        <f t="shared" si="21"/>
        <v>797</v>
      </c>
      <c r="H19" s="36">
        <f t="shared" si="21"/>
        <v>139</v>
      </c>
      <c r="I19" s="36">
        <f t="shared" si="21"/>
        <v>1515</v>
      </c>
      <c r="J19" s="53">
        <f t="shared" si="3"/>
        <v>-6.2782011817191341</v>
      </c>
      <c r="K19" s="53">
        <v>7.3572670098271109</v>
      </c>
      <c r="L19" s="53">
        <v>13.635468191546245</v>
      </c>
      <c r="M19" s="36">
        <f t="shared" ref="M19:U19" si="22">M15+M16+M21+M23</f>
        <v>31</v>
      </c>
      <c r="N19" s="36">
        <f t="shared" si="22"/>
        <v>230</v>
      </c>
      <c r="O19" s="36">
        <f t="shared" si="22"/>
        <v>3336</v>
      </c>
      <c r="P19" s="36">
        <f t="shared" si="22"/>
        <v>141</v>
      </c>
      <c r="Q19" s="36">
        <f t="shared" si="22"/>
        <v>89</v>
      </c>
      <c r="R19" s="36">
        <f t="shared" si="22"/>
        <v>199</v>
      </c>
      <c r="S19" s="36">
        <f t="shared" si="22"/>
        <v>3354</v>
      </c>
      <c r="T19" s="36">
        <f t="shared" si="22"/>
        <v>107</v>
      </c>
      <c r="U19" s="36">
        <f t="shared" si="22"/>
        <v>92</v>
      </c>
      <c r="V19" s="53">
        <v>3.0410036973952081</v>
      </c>
    </row>
    <row r="20" spans="1:22" ht="15" customHeight="1" x14ac:dyDescent="0.15">
      <c r="A20" s="5" t="s">
        <v>18</v>
      </c>
      <c r="B20" s="40">
        <f>E20+M20</f>
        <v>-34</v>
      </c>
      <c r="C20" s="40">
        <v>-19</v>
      </c>
      <c r="D20" s="40">
        <f>G20-I20+O20-S20</f>
        <v>-546</v>
      </c>
      <c r="E20" s="40">
        <f>F20-H20</f>
        <v>-52</v>
      </c>
      <c r="F20" s="40">
        <v>55</v>
      </c>
      <c r="G20" s="40">
        <v>656</v>
      </c>
      <c r="H20" s="40">
        <v>107</v>
      </c>
      <c r="I20" s="40">
        <v>1062</v>
      </c>
      <c r="J20" s="61">
        <f t="shared" si="3"/>
        <v>-6.3751724683125568</v>
      </c>
      <c r="K20" s="61">
        <v>6.7429708799459762</v>
      </c>
      <c r="L20" s="61">
        <v>13.118143348258533</v>
      </c>
      <c r="M20" s="40">
        <f>N20-R20</f>
        <v>18</v>
      </c>
      <c r="N20" s="40">
        <f>SUM(P20:Q20)</f>
        <v>120</v>
      </c>
      <c r="O20" s="41">
        <v>1997</v>
      </c>
      <c r="P20" s="41">
        <v>89</v>
      </c>
      <c r="Q20" s="41">
        <v>31</v>
      </c>
      <c r="R20" s="41">
        <f>SUM(T20:U20)</f>
        <v>102</v>
      </c>
      <c r="S20" s="41">
        <v>2137</v>
      </c>
      <c r="T20" s="41">
        <v>76</v>
      </c>
      <c r="U20" s="41">
        <v>26</v>
      </c>
      <c r="V20" s="52">
        <v>2.2067904698005005</v>
      </c>
    </row>
    <row r="21" spans="1:22" ht="15" customHeight="1" x14ac:dyDescent="0.15">
      <c r="A21" s="3" t="s">
        <v>17</v>
      </c>
      <c r="B21" s="42">
        <f t="shared" ref="B21:B38" si="23">E21+M21</f>
        <v>12</v>
      </c>
      <c r="C21" s="42">
        <v>59</v>
      </c>
      <c r="D21" s="42">
        <f t="shared" ref="D21:D38" si="24">G21-I21+O21-S21</f>
        <v>-112</v>
      </c>
      <c r="E21" s="42">
        <f t="shared" ref="E21:E38" si="25">F21-H21</f>
        <v>-33</v>
      </c>
      <c r="F21" s="42">
        <v>54</v>
      </c>
      <c r="G21" s="42">
        <v>584</v>
      </c>
      <c r="H21" s="42">
        <v>87</v>
      </c>
      <c r="I21" s="42">
        <v>887</v>
      </c>
      <c r="J21" s="62">
        <f t="shared" si="3"/>
        <v>-5.0273281361799071</v>
      </c>
      <c r="K21" s="62">
        <v>8.2265369501125711</v>
      </c>
      <c r="L21" s="62">
        <v>13.253865086292478</v>
      </c>
      <c r="M21" s="42">
        <f t="shared" ref="M21:M38" si="26">N21-R21</f>
        <v>45</v>
      </c>
      <c r="N21" s="42">
        <f>SUM(P21:Q21)</f>
        <v>153</v>
      </c>
      <c r="O21" s="42">
        <v>2231</v>
      </c>
      <c r="P21" s="42">
        <v>98</v>
      </c>
      <c r="Q21" s="42">
        <v>55</v>
      </c>
      <c r="R21" s="42">
        <f t="shared" ref="R21:R38" si="27">SUM(T21:U21)</f>
        <v>108</v>
      </c>
      <c r="S21" s="42">
        <v>2040</v>
      </c>
      <c r="T21" s="42">
        <v>73</v>
      </c>
      <c r="U21" s="42">
        <v>35</v>
      </c>
      <c r="V21" s="49">
        <v>6.8554474584271432</v>
      </c>
    </row>
    <row r="22" spans="1:22" ht="15" customHeight="1" x14ac:dyDescent="0.15">
      <c r="A22" s="3" t="s">
        <v>16</v>
      </c>
      <c r="B22" s="42">
        <f t="shared" si="23"/>
        <v>-25</v>
      </c>
      <c r="C22" s="42">
        <v>1</v>
      </c>
      <c r="D22" s="42">
        <f t="shared" si="24"/>
        <v>-258</v>
      </c>
      <c r="E22" s="42">
        <f t="shared" si="25"/>
        <v>-26</v>
      </c>
      <c r="F22" s="42">
        <v>10</v>
      </c>
      <c r="G22" s="42">
        <v>156</v>
      </c>
      <c r="H22" s="42">
        <v>36</v>
      </c>
      <c r="I22" s="42">
        <v>354</v>
      </c>
      <c r="J22" s="62">
        <f t="shared" si="3"/>
        <v>-12.540556497078351</v>
      </c>
      <c r="K22" s="62">
        <v>4.8232909604147505</v>
      </c>
      <c r="L22" s="62">
        <v>17.363847457493101</v>
      </c>
      <c r="M22" s="42">
        <f t="shared" si="26"/>
        <v>1</v>
      </c>
      <c r="N22" s="42">
        <f t="shared" ref="N22:N38" si="28">SUM(P22:Q22)</f>
        <v>38</v>
      </c>
      <c r="O22" s="42">
        <v>609</v>
      </c>
      <c r="P22" s="42">
        <v>14</v>
      </c>
      <c r="Q22" s="42">
        <v>24</v>
      </c>
      <c r="R22" s="42">
        <f t="shared" si="27"/>
        <v>37</v>
      </c>
      <c r="S22" s="42">
        <v>669</v>
      </c>
      <c r="T22" s="42">
        <v>15</v>
      </c>
      <c r="U22" s="42">
        <v>22</v>
      </c>
      <c r="V22" s="49">
        <v>0.48232909604147522</v>
      </c>
    </row>
    <row r="23" spans="1:22" ht="15" customHeight="1" x14ac:dyDescent="0.15">
      <c r="A23" s="1" t="s">
        <v>15</v>
      </c>
      <c r="B23" s="43">
        <f t="shared" si="23"/>
        <v>-4</v>
      </c>
      <c r="C23" s="43">
        <v>4</v>
      </c>
      <c r="D23" s="43">
        <f t="shared" si="24"/>
        <v>-195</v>
      </c>
      <c r="E23" s="43">
        <f t="shared" si="25"/>
        <v>-6</v>
      </c>
      <c r="F23" s="43">
        <v>12</v>
      </c>
      <c r="G23" s="43">
        <v>98</v>
      </c>
      <c r="H23" s="43">
        <v>18</v>
      </c>
      <c r="I23" s="43">
        <v>212</v>
      </c>
      <c r="J23" s="63">
        <f t="shared" si="3"/>
        <v>-4.1837177933746368</v>
      </c>
      <c r="K23" s="63">
        <v>8.3674355867492753</v>
      </c>
      <c r="L23" s="63">
        <v>12.551153380123912</v>
      </c>
      <c r="M23" s="43">
        <f t="shared" si="26"/>
        <v>2</v>
      </c>
      <c r="N23" s="43">
        <f t="shared" si="28"/>
        <v>29</v>
      </c>
      <c r="O23" s="43">
        <v>495</v>
      </c>
      <c r="P23" s="43">
        <v>22</v>
      </c>
      <c r="Q23" s="43">
        <v>7</v>
      </c>
      <c r="R23" s="43">
        <f t="shared" si="27"/>
        <v>27</v>
      </c>
      <c r="S23" s="47">
        <v>576</v>
      </c>
      <c r="T23" s="47">
        <v>10</v>
      </c>
      <c r="U23" s="47">
        <v>17</v>
      </c>
      <c r="V23" s="54">
        <v>1.394572597791548</v>
      </c>
    </row>
    <row r="24" spans="1:22" ht="15" customHeight="1" x14ac:dyDescent="0.15">
      <c r="A24" s="7" t="s">
        <v>14</v>
      </c>
      <c r="B24" s="45">
        <f t="shared" si="23"/>
        <v>-14</v>
      </c>
      <c r="C24" s="45">
        <v>-3</v>
      </c>
      <c r="D24" s="45">
        <f t="shared" si="24"/>
        <v>-108</v>
      </c>
      <c r="E24" s="40">
        <f t="shared" si="25"/>
        <v>-5</v>
      </c>
      <c r="F24" s="45">
        <v>3</v>
      </c>
      <c r="G24" s="45">
        <v>23</v>
      </c>
      <c r="H24" s="45">
        <v>8</v>
      </c>
      <c r="I24" s="46">
        <v>106</v>
      </c>
      <c r="J24" s="73">
        <f t="shared" si="3"/>
        <v>-10.575467227609483</v>
      </c>
      <c r="K24" s="73">
        <v>6.3452803365656898</v>
      </c>
      <c r="L24" s="73">
        <v>16.920747564175173</v>
      </c>
      <c r="M24" s="40">
        <f t="shared" si="26"/>
        <v>-9</v>
      </c>
      <c r="N24" s="45">
        <f t="shared" si="28"/>
        <v>15</v>
      </c>
      <c r="O24" s="45">
        <v>136</v>
      </c>
      <c r="P24" s="45">
        <v>10</v>
      </c>
      <c r="Q24" s="45">
        <v>5</v>
      </c>
      <c r="R24" s="45">
        <f t="shared" si="27"/>
        <v>24</v>
      </c>
      <c r="S24" s="45">
        <v>161</v>
      </c>
      <c r="T24" s="45">
        <v>18</v>
      </c>
      <c r="U24" s="45">
        <v>6</v>
      </c>
      <c r="V24" s="51">
        <v>-19.035841009697069</v>
      </c>
    </row>
    <row r="25" spans="1:22" ht="15" customHeight="1" x14ac:dyDescent="0.15">
      <c r="A25" s="5" t="s">
        <v>13</v>
      </c>
      <c r="B25" s="40">
        <f t="shared" si="23"/>
        <v>-6</v>
      </c>
      <c r="C25" s="40">
        <v>-5</v>
      </c>
      <c r="D25" s="40">
        <f t="shared" si="24"/>
        <v>-39</v>
      </c>
      <c r="E25" s="40">
        <f t="shared" si="25"/>
        <v>-3</v>
      </c>
      <c r="F25" s="40">
        <v>0</v>
      </c>
      <c r="G25" s="40">
        <v>3</v>
      </c>
      <c r="H25" s="40">
        <v>3</v>
      </c>
      <c r="I25" s="40">
        <v>38</v>
      </c>
      <c r="J25" s="61">
        <f t="shared" si="3"/>
        <v>-23.394554054629907</v>
      </c>
      <c r="K25" s="61">
        <v>0</v>
      </c>
      <c r="L25" s="61">
        <v>23.394554054629907</v>
      </c>
      <c r="M25" s="40">
        <f t="shared" si="26"/>
        <v>-3</v>
      </c>
      <c r="N25" s="40">
        <f t="shared" si="28"/>
        <v>0</v>
      </c>
      <c r="O25" s="40">
        <v>38</v>
      </c>
      <c r="P25" s="40">
        <v>0</v>
      </c>
      <c r="Q25" s="40">
        <v>0</v>
      </c>
      <c r="R25" s="40">
        <f t="shared" si="27"/>
        <v>3</v>
      </c>
      <c r="S25" s="41">
        <v>42</v>
      </c>
      <c r="T25" s="41">
        <v>0</v>
      </c>
      <c r="U25" s="41">
        <v>3</v>
      </c>
      <c r="V25" s="52">
        <v>-23.394554054629907</v>
      </c>
    </row>
    <row r="26" spans="1:22" ht="15" customHeight="1" x14ac:dyDescent="0.15">
      <c r="A26" s="3" t="s">
        <v>12</v>
      </c>
      <c r="B26" s="42">
        <f t="shared" si="23"/>
        <v>-6</v>
      </c>
      <c r="C26" s="42">
        <v>3</v>
      </c>
      <c r="D26" s="42">
        <f t="shared" si="24"/>
        <v>-76</v>
      </c>
      <c r="E26" s="42">
        <f t="shared" si="25"/>
        <v>-3</v>
      </c>
      <c r="F26" s="42">
        <v>2</v>
      </c>
      <c r="G26" s="42">
        <v>14</v>
      </c>
      <c r="H26" s="42">
        <v>5</v>
      </c>
      <c r="I26" s="42">
        <v>54</v>
      </c>
      <c r="J26" s="62">
        <f t="shared" si="3"/>
        <v>-10.377777567743825</v>
      </c>
      <c r="K26" s="62">
        <v>6.9185183784958841</v>
      </c>
      <c r="L26" s="62">
        <v>17.296295946239709</v>
      </c>
      <c r="M26" s="42">
        <f t="shared" si="26"/>
        <v>-3</v>
      </c>
      <c r="N26" s="42">
        <f t="shared" si="28"/>
        <v>4</v>
      </c>
      <c r="O26" s="42">
        <v>69</v>
      </c>
      <c r="P26" s="42">
        <v>4</v>
      </c>
      <c r="Q26" s="42">
        <v>0</v>
      </c>
      <c r="R26" s="42">
        <f t="shared" si="27"/>
        <v>7</v>
      </c>
      <c r="S26" s="42">
        <v>105</v>
      </c>
      <c r="T26" s="42">
        <v>2</v>
      </c>
      <c r="U26" s="42">
        <v>5</v>
      </c>
      <c r="V26" s="49">
        <v>-10.377777567743827</v>
      </c>
    </row>
    <row r="27" spans="1:22" ht="15" customHeight="1" x14ac:dyDescent="0.15">
      <c r="A27" s="1" t="s">
        <v>11</v>
      </c>
      <c r="B27" s="43">
        <f t="shared" si="23"/>
        <v>-1</v>
      </c>
      <c r="C27" s="43">
        <v>17</v>
      </c>
      <c r="D27" s="43">
        <f t="shared" si="24"/>
        <v>-105</v>
      </c>
      <c r="E27" s="43">
        <f t="shared" si="25"/>
        <v>-5</v>
      </c>
      <c r="F27" s="43">
        <v>4</v>
      </c>
      <c r="G27" s="43">
        <v>50</v>
      </c>
      <c r="H27" s="43">
        <v>9</v>
      </c>
      <c r="I27" s="43">
        <v>105</v>
      </c>
      <c r="J27" s="63">
        <f t="shared" si="3"/>
        <v>-7.1885360526687938</v>
      </c>
      <c r="K27" s="63">
        <v>5.7508288421350349</v>
      </c>
      <c r="L27" s="63">
        <v>12.939364894803829</v>
      </c>
      <c r="M27" s="43">
        <f t="shared" si="26"/>
        <v>4</v>
      </c>
      <c r="N27" s="43">
        <f t="shared" si="28"/>
        <v>16</v>
      </c>
      <c r="O27" s="47">
        <v>191</v>
      </c>
      <c r="P27" s="47">
        <v>3</v>
      </c>
      <c r="Q27" s="47">
        <v>13</v>
      </c>
      <c r="R27" s="47">
        <f t="shared" si="27"/>
        <v>12</v>
      </c>
      <c r="S27" s="47">
        <v>241</v>
      </c>
      <c r="T27" s="47">
        <v>5</v>
      </c>
      <c r="U27" s="47">
        <v>7</v>
      </c>
      <c r="V27" s="54">
        <v>5.7508288421350358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2</v>
      </c>
      <c r="D28" s="40">
        <f t="shared" si="24"/>
        <v>-69</v>
      </c>
      <c r="E28" s="40">
        <f t="shared" si="25"/>
        <v>-5</v>
      </c>
      <c r="F28" s="40">
        <v>0</v>
      </c>
      <c r="G28" s="40">
        <v>6</v>
      </c>
      <c r="H28" s="40">
        <v>5</v>
      </c>
      <c r="I28" s="40">
        <v>46</v>
      </c>
      <c r="J28" s="61">
        <f t="shared" si="3"/>
        <v>-18.764226975370672</v>
      </c>
      <c r="K28" s="61">
        <v>0</v>
      </c>
      <c r="L28" s="61">
        <v>18.764226975370672</v>
      </c>
      <c r="M28" s="40">
        <f t="shared" si="26"/>
        <v>-1</v>
      </c>
      <c r="N28" s="40">
        <f t="shared" si="28"/>
        <v>2</v>
      </c>
      <c r="O28" s="40">
        <v>67</v>
      </c>
      <c r="P28" s="40">
        <v>1</v>
      </c>
      <c r="Q28" s="40">
        <v>1</v>
      </c>
      <c r="R28" s="40">
        <f t="shared" si="27"/>
        <v>3</v>
      </c>
      <c r="S28" s="40">
        <v>96</v>
      </c>
      <c r="T28" s="40">
        <v>3</v>
      </c>
      <c r="U28" s="40">
        <v>0</v>
      </c>
      <c r="V28" s="48">
        <v>-3.7528453950741332</v>
      </c>
    </row>
    <row r="29" spans="1:22" ht="15" customHeight="1" x14ac:dyDescent="0.15">
      <c r="A29" s="3" t="s">
        <v>9</v>
      </c>
      <c r="B29" s="42">
        <f t="shared" si="23"/>
        <v>8</v>
      </c>
      <c r="C29" s="42">
        <v>14</v>
      </c>
      <c r="D29" s="42">
        <f t="shared" si="24"/>
        <v>-57</v>
      </c>
      <c r="E29" s="42">
        <f t="shared" si="25"/>
        <v>-1</v>
      </c>
      <c r="F29" s="42">
        <v>5</v>
      </c>
      <c r="G29" s="42">
        <v>57</v>
      </c>
      <c r="H29" s="42">
        <v>6</v>
      </c>
      <c r="I29" s="42">
        <v>107</v>
      </c>
      <c r="J29" s="62">
        <f t="shared" si="3"/>
        <v>-1.4115795806914431</v>
      </c>
      <c r="K29" s="62">
        <v>7.0578979034572136</v>
      </c>
      <c r="L29" s="62">
        <v>8.4694774841486566</v>
      </c>
      <c r="M29" s="42">
        <f t="shared" si="26"/>
        <v>9</v>
      </c>
      <c r="N29" s="42">
        <f t="shared" si="28"/>
        <v>15</v>
      </c>
      <c r="O29" s="42">
        <v>235</v>
      </c>
      <c r="P29" s="42">
        <v>6</v>
      </c>
      <c r="Q29" s="42">
        <v>9</v>
      </c>
      <c r="R29" s="42">
        <f t="shared" si="27"/>
        <v>6</v>
      </c>
      <c r="S29" s="42">
        <v>242</v>
      </c>
      <c r="T29" s="42">
        <v>4</v>
      </c>
      <c r="U29" s="42">
        <v>2</v>
      </c>
      <c r="V29" s="49">
        <v>12.704216226222981</v>
      </c>
    </row>
    <row r="30" spans="1:22" ht="15" customHeight="1" x14ac:dyDescent="0.15">
      <c r="A30" s="3" t="s">
        <v>8</v>
      </c>
      <c r="B30" s="42">
        <f t="shared" si="23"/>
        <v>-11</v>
      </c>
      <c r="C30" s="42">
        <v>-2</v>
      </c>
      <c r="D30" s="42">
        <f t="shared" si="24"/>
        <v>-145</v>
      </c>
      <c r="E30" s="42">
        <f t="shared" si="25"/>
        <v>-10</v>
      </c>
      <c r="F30" s="42">
        <v>6</v>
      </c>
      <c r="G30" s="42">
        <v>46</v>
      </c>
      <c r="H30" s="42">
        <v>16</v>
      </c>
      <c r="I30" s="42">
        <v>141</v>
      </c>
      <c r="J30" s="62">
        <f t="shared" si="3"/>
        <v>-13.698168712035301</v>
      </c>
      <c r="K30" s="62">
        <v>8.2189012272211812</v>
      </c>
      <c r="L30" s="62">
        <v>21.917069939256482</v>
      </c>
      <c r="M30" s="42">
        <f t="shared" si="26"/>
        <v>-1</v>
      </c>
      <c r="N30" s="42">
        <f t="shared" si="28"/>
        <v>20</v>
      </c>
      <c r="O30" s="42">
        <v>216</v>
      </c>
      <c r="P30" s="42">
        <v>16</v>
      </c>
      <c r="Q30" s="42">
        <v>4</v>
      </c>
      <c r="R30" s="42">
        <f t="shared" si="27"/>
        <v>21</v>
      </c>
      <c r="S30" s="42">
        <v>266</v>
      </c>
      <c r="T30" s="42">
        <v>10</v>
      </c>
      <c r="U30" s="42">
        <v>11</v>
      </c>
      <c r="V30" s="49">
        <v>-1.369816871203529</v>
      </c>
    </row>
    <row r="31" spans="1:22" ht="15" customHeight="1" x14ac:dyDescent="0.15">
      <c r="A31" s="1" t="s">
        <v>7</v>
      </c>
      <c r="B31" s="43">
        <f t="shared" si="23"/>
        <v>-7</v>
      </c>
      <c r="C31" s="43">
        <v>5</v>
      </c>
      <c r="D31" s="43">
        <f t="shared" si="24"/>
        <v>-108</v>
      </c>
      <c r="E31" s="43">
        <f t="shared" si="25"/>
        <v>-5</v>
      </c>
      <c r="F31" s="43">
        <v>5</v>
      </c>
      <c r="G31" s="43">
        <v>34</v>
      </c>
      <c r="H31" s="43">
        <v>10</v>
      </c>
      <c r="I31" s="43">
        <v>106</v>
      </c>
      <c r="J31" s="63">
        <f t="shared" si="3"/>
        <v>-8.0910441426146011</v>
      </c>
      <c r="K31" s="63">
        <v>8.0910441426146011</v>
      </c>
      <c r="L31" s="63">
        <v>16.182088285229202</v>
      </c>
      <c r="M31" s="43">
        <f t="shared" si="26"/>
        <v>-2</v>
      </c>
      <c r="N31" s="43">
        <f t="shared" si="28"/>
        <v>15</v>
      </c>
      <c r="O31" s="43">
        <v>162</v>
      </c>
      <c r="P31" s="43">
        <v>4</v>
      </c>
      <c r="Q31" s="43">
        <v>11</v>
      </c>
      <c r="R31" s="43">
        <f t="shared" si="27"/>
        <v>17</v>
      </c>
      <c r="S31" s="43">
        <v>198</v>
      </c>
      <c r="T31" s="43">
        <v>4</v>
      </c>
      <c r="U31" s="43">
        <v>13</v>
      </c>
      <c r="V31" s="53">
        <v>-3.2364176570458412</v>
      </c>
    </row>
    <row r="32" spans="1:22" ht="15" customHeight="1" x14ac:dyDescent="0.15">
      <c r="A32" s="5" t="s">
        <v>6</v>
      </c>
      <c r="B32" s="40">
        <f t="shared" si="23"/>
        <v>-3</v>
      </c>
      <c r="C32" s="40">
        <v>-6</v>
      </c>
      <c r="D32" s="40">
        <f t="shared" si="24"/>
        <v>-21</v>
      </c>
      <c r="E32" s="40">
        <f t="shared" si="25"/>
        <v>-1</v>
      </c>
      <c r="F32" s="40">
        <v>0</v>
      </c>
      <c r="G32" s="40">
        <v>14</v>
      </c>
      <c r="H32" s="40">
        <v>1</v>
      </c>
      <c r="I32" s="40">
        <v>23</v>
      </c>
      <c r="J32" s="61">
        <f t="shared" si="3"/>
        <v>-6.2934177041061972</v>
      </c>
      <c r="K32" s="61">
        <v>0</v>
      </c>
      <c r="L32" s="61">
        <v>6.2934177041061972</v>
      </c>
      <c r="M32" s="40">
        <f t="shared" si="26"/>
        <v>-2</v>
      </c>
      <c r="N32" s="40">
        <f t="shared" si="28"/>
        <v>8</v>
      </c>
      <c r="O32" s="41">
        <v>87</v>
      </c>
      <c r="P32" s="41">
        <v>1</v>
      </c>
      <c r="Q32" s="41">
        <v>7</v>
      </c>
      <c r="R32" s="41">
        <f t="shared" si="27"/>
        <v>10</v>
      </c>
      <c r="S32" s="41">
        <v>99</v>
      </c>
      <c r="T32" s="41">
        <v>3</v>
      </c>
      <c r="U32" s="41">
        <v>7</v>
      </c>
      <c r="V32" s="52">
        <v>-12.586835408212387</v>
      </c>
    </row>
    <row r="33" spans="1:22" ht="15" customHeight="1" x14ac:dyDescent="0.15">
      <c r="A33" s="3" t="s">
        <v>5</v>
      </c>
      <c r="B33" s="42">
        <f t="shared" si="23"/>
        <v>2</v>
      </c>
      <c r="C33" s="42">
        <v>4</v>
      </c>
      <c r="D33" s="42">
        <f t="shared" si="24"/>
        <v>-127</v>
      </c>
      <c r="E33" s="42">
        <f>F33-H33</f>
        <v>-5</v>
      </c>
      <c r="F33" s="42">
        <v>3</v>
      </c>
      <c r="G33" s="42">
        <v>30</v>
      </c>
      <c r="H33" s="42">
        <v>8</v>
      </c>
      <c r="I33" s="42">
        <v>146</v>
      </c>
      <c r="J33" s="62">
        <f t="shared" si="3"/>
        <v>-7.354211793262257</v>
      </c>
      <c r="K33" s="62">
        <v>4.4125270759573532</v>
      </c>
      <c r="L33" s="62">
        <v>11.76673886921961</v>
      </c>
      <c r="M33" s="42">
        <f>N33-R33</f>
        <v>7</v>
      </c>
      <c r="N33" s="42">
        <f t="shared" si="28"/>
        <v>20</v>
      </c>
      <c r="O33" s="42">
        <v>184</v>
      </c>
      <c r="P33" s="42">
        <v>14</v>
      </c>
      <c r="Q33" s="42">
        <v>6</v>
      </c>
      <c r="R33" s="42">
        <f t="shared" si="27"/>
        <v>13</v>
      </c>
      <c r="S33" s="42">
        <v>195</v>
      </c>
      <c r="T33" s="42">
        <v>5</v>
      </c>
      <c r="U33" s="42">
        <v>8</v>
      </c>
      <c r="V33" s="49">
        <v>10.29589651056715</v>
      </c>
    </row>
    <row r="34" spans="1:22" ht="15" customHeight="1" x14ac:dyDescent="0.15">
      <c r="A34" s="3" t="s">
        <v>4</v>
      </c>
      <c r="B34" s="42">
        <f t="shared" si="23"/>
        <v>-12</v>
      </c>
      <c r="C34" s="42">
        <v>-10</v>
      </c>
      <c r="D34" s="42">
        <f t="shared" si="24"/>
        <v>-101</v>
      </c>
      <c r="E34" s="42">
        <f t="shared" si="25"/>
        <v>-5</v>
      </c>
      <c r="F34" s="42">
        <v>1</v>
      </c>
      <c r="G34" s="42">
        <v>20</v>
      </c>
      <c r="H34" s="42">
        <v>6</v>
      </c>
      <c r="I34" s="42">
        <v>71</v>
      </c>
      <c r="J34" s="62">
        <f t="shared" si="3"/>
        <v>-10.968461178839862</v>
      </c>
      <c r="K34" s="62">
        <v>2.1936922357679722</v>
      </c>
      <c r="L34" s="62">
        <v>13.162153414607834</v>
      </c>
      <c r="M34" s="42">
        <f t="shared" si="26"/>
        <v>-7</v>
      </c>
      <c r="N34" s="42">
        <f t="shared" si="28"/>
        <v>6</v>
      </c>
      <c r="O34" s="42">
        <v>102</v>
      </c>
      <c r="P34" s="42">
        <v>4</v>
      </c>
      <c r="Q34" s="42">
        <v>2</v>
      </c>
      <c r="R34" s="42">
        <f t="shared" si="27"/>
        <v>13</v>
      </c>
      <c r="S34" s="42">
        <v>152</v>
      </c>
      <c r="T34" s="42">
        <v>8</v>
      </c>
      <c r="U34" s="42">
        <v>5</v>
      </c>
      <c r="V34" s="49">
        <v>-15.355845650375803</v>
      </c>
    </row>
    <row r="35" spans="1:22" ht="15" customHeight="1" x14ac:dyDescent="0.15">
      <c r="A35" s="1" t="s">
        <v>3</v>
      </c>
      <c r="B35" s="43">
        <f t="shared" si="23"/>
        <v>-10</v>
      </c>
      <c r="C35" s="43">
        <v>-11</v>
      </c>
      <c r="D35" s="43">
        <f t="shared" si="24"/>
        <v>-43</v>
      </c>
      <c r="E35" s="43">
        <f t="shared" si="25"/>
        <v>-2</v>
      </c>
      <c r="F35" s="43">
        <v>4</v>
      </c>
      <c r="G35" s="43">
        <v>34</v>
      </c>
      <c r="H35" s="43">
        <v>6</v>
      </c>
      <c r="I35" s="43">
        <v>69</v>
      </c>
      <c r="J35" s="63">
        <f t="shared" si="3"/>
        <v>-4.2423469683446733</v>
      </c>
      <c r="K35" s="63">
        <v>8.4846939366893466</v>
      </c>
      <c r="L35" s="63">
        <v>12.72704090503402</v>
      </c>
      <c r="M35" s="43">
        <f t="shared" si="26"/>
        <v>-8</v>
      </c>
      <c r="N35" s="43">
        <f t="shared" si="28"/>
        <v>10</v>
      </c>
      <c r="O35" s="47">
        <v>149</v>
      </c>
      <c r="P35" s="47">
        <v>1</v>
      </c>
      <c r="Q35" s="47">
        <v>9</v>
      </c>
      <c r="R35" s="47">
        <f t="shared" si="27"/>
        <v>18</v>
      </c>
      <c r="S35" s="47">
        <v>157</v>
      </c>
      <c r="T35" s="47">
        <v>5</v>
      </c>
      <c r="U35" s="47">
        <v>13</v>
      </c>
      <c r="V35" s="54">
        <v>-16.96938787337869</v>
      </c>
    </row>
    <row r="36" spans="1:22" ht="15" customHeight="1" x14ac:dyDescent="0.15">
      <c r="A36" s="5" t="s">
        <v>2</v>
      </c>
      <c r="B36" s="40">
        <f t="shared" si="23"/>
        <v>-5</v>
      </c>
      <c r="C36" s="40">
        <v>2</v>
      </c>
      <c r="D36" s="40">
        <f t="shared" si="24"/>
        <v>-67</v>
      </c>
      <c r="E36" s="40">
        <f t="shared" si="25"/>
        <v>-5</v>
      </c>
      <c r="F36" s="40">
        <v>0</v>
      </c>
      <c r="G36" s="40">
        <v>6</v>
      </c>
      <c r="H36" s="40">
        <v>5</v>
      </c>
      <c r="I36" s="40">
        <v>50</v>
      </c>
      <c r="J36" s="61">
        <f t="shared" si="3"/>
        <v>-27.66272636575264</v>
      </c>
      <c r="K36" s="61">
        <v>0</v>
      </c>
      <c r="L36" s="61">
        <v>27.66272636575264</v>
      </c>
      <c r="M36" s="40">
        <f t="shared" si="26"/>
        <v>0</v>
      </c>
      <c r="N36" s="40">
        <f t="shared" si="28"/>
        <v>1</v>
      </c>
      <c r="O36" s="40">
        <v>38</v>
      </c>
      <c r="P36" s="40">
        <v>1</v>
      </c>
      <c r="Q36" s="40">
        <v>0</v>
      </c>
      <c r="R36" s="40">
        <f t="shared" si="27"/>
        <v>1</v>
      </c>
      <c r="S36" s="40">
        <v>61</v>
      </c>
      <c r="T36" s="40">
        <v>0</v>
      </c>
      <c r="U36" s="40">
        <v>1</v>
      </c>
      <c r="V36" s="48">
        <v>0</v>
      </c>
    </row>
    <row r="37" spans="1:22" ht="15" customHeight="1" x14ac:dyDescent="0.15">
      <c r="A37" s="3" t="s">
        <v>1</v>
      </c>
      <c r="B37" s="42">
        <f t="shared" si="23"/>
        <v>-7</v>
      </c>
      <c r="C37" s="42">
        <v>-6</v>
      </c>
      <c r="D37" s="42">
        <f t="shared" si="24"/>
        <v>-27</v>
      </c>
      <c r="E37" s="42">
        <f t="shared" si="25"/>
        <v>-2</v>
      </c>
      <c r="F37" s="42">
        <v>0</v>
      </c>
      <c r="G37" s="42">
        <v>5</v>
      </c>
      <c r="H37" s="42">
        <v>2</v>
      </c>
      <c r="I37" s="42">
        <v>22</v>
      </c>
      <c r="J37" s="62">
        <f t="shared" si="3"/>
        <v>-15.36298192960732</v>
      </c>
      <c r="K37" s="62">
        <v>0</v>
      </c>
      <c r="L37" s="62">
        <v>15.36298192960732</v>
      </c>
      <c r="M37" s="42">
        <f t="shared" si="26"/>
        <v>-5</v>
      </c>
      <c r="N37" s="42">
        <f t="shared" si="28"/>
        <v>1</v>
      </c>
      <c r="O37" s="42">
        <v>31</v>
      </c>
      <c r="P37" s="42">
        <v>0</v>
      </c>
      <c r="Q37" s="42">
        <v>1</v>
      </c>
      <c r="R37" s="42">
        <f t="shared" si="27"/>
        <v>6</v>
      </c>
      <c r="S37" s="42">
        <v>41</v>
      </c>
      <c r="T37" s="42">
        <v>3</v>
      </c>
      <c r="U37" s="42">
        <v>3</v>
      </c>
      <c r="V37" s="49">
        <v>-38.407454824018309</v>
      </c>
    </row>
    <row r="38" spans="1:22" ht="15" customHeight="1" x14ac:dyDescent="0.15">
      <c r="A38" s="1" t="s">
        <v>0</v>
      </c>
      <c r="B38" s="43">
        <f t="shared" si="23"/>
        <v>-6</v>
      </c>
      <c r="C38" s="43">
        <v>-7</v>
      </c>
      <c r="D38" s="43">
        <f t="shared" si="24"/>
        <v>-43</v>
      </c>
      <c r="E38" s="43">
        <f t="shared" si="25"/>
        <v>-5</v>
      </c>
      <c r="F38" s="43">
        <v>1</v>
      </c>
      <c r="G38" s="43">
        <v>6</v>
      </c>
      <c r="H38" s="43">
        <v>6</v>
      </c>
      <c r="I38" s="43">
        <v>35</v>
      </c>
      <c r="J38" s="63">
        <f t="shared" si="3"/>
        <v>-42.10574754958354</v>
      </c>
      <c r="K38" s="63">
        <v>8.4211495099167095</v>
      </c>
      <c r="L38" s="63">
        <v>50.52689705950025</v>
      </c>
      <c r="M38" s="43">
        <f t="shared" si="26"/>
        <v>-1</v>
      </c>
      <c r="N38" s="43">
        <f t="shared" si="28"/>
        <v>2</v>
      </c>
      <c r="O38" s="43">
        <v>19</v>
      </c>
      <c r="P38" s="43">
        <v>0</v>
      </c>
      <c r="Q38" s="43">
        <v>2</v>
      </c>
      <c r="R38" s="43">
        <f t="shared" si="27"/>
        <v>3</v>
      </c>
      <c r="S38" s="43">
        <v>33</v>
      </c>
      <c r="T38" s="43">
        <v>0</v>
      </c>
      <c r="U38" s="43">
        <v>3</v>
      </c>
      <c r="V38" s="53">
        <v>-8.421149509916706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2021-01-18T01:13:42Z</dcterms:modified>
</cp:coreProperties>
</file>