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sushi0197\Desktop\"/>
    </mc:Choice>
  </mc:AlternateContent>
  <workbookProtection workbookAlgorithmName="SHA-512" workbookHashValue="Q54qK/pqH2m2HeL85DoG4sYyM3IQ7BbygsqBrOH6xsrjVS4VivwFp9l90OBPvEgg4TewPyw8h4Qi/cyfN/Q71w==" workbookSaltValue="CrTPPhwIriah3ruwIgxYyA==" workbookSpinCount="100000" lockStructure="1"/>
  <bookViews>
    <workbookView xWindow="0" yWindow="0" windowWidth="28800" windowHeight="1071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B10" i="5"/>
  <c r="DR10" i="5"/>
  <c r="DQ10" i="5"/>
  <c r="DG10" i="5"/>
  <c r="CJ10" i="5"/>
  <c r="BZ10" i="5"/>
  <c r="BY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<sst xmlns="http://schemas.openxmlformats.org/spreadsheetml/2006/main" count="262" uniqueCount="107">
  <si>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</si>
  <si>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</si>
  <si>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</si>
  <si>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</si>
  <si>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</si>
  <si>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</si>
  <si>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</si>
  <si>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</si>
  <si>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</si>
  <si>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</si>
  <si>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</si>
  <si>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</si>
  <si>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</si>
  <si>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</si>
  <si>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</si>
  <si>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</si>
  <si>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</si>
  <si>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</si>
  <si>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</si>
  <si>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</si>
  <si>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</si>
  <si>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</si>
  <si>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</si>
  <si>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</si>
  <si>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</si>
  <si>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</si>
  <si>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</si>
  <si>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</si>
  <si>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</si>
  <si>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</si>
  <si>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</si>
  <si>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</si>
  <si>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</si>
  <si>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</si>
  <si>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</si>
  <si>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</si>
  <si>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</si>
  <si>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</si>
  <si>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</si>
  <si>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</si>
  <si>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</si>
  <si>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</si>
  <si>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</si>
  <si>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</si>
  <si>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</si>
  <si>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</si>
  <si>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</si>
  <si>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</si>
  <si>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</si>
  <si>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</si>
  <si>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</si>
  <si>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</si>
  <si>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</si>
  <si>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</si>
  <si>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</si>
  <si>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</si>
  <si>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</si>
  <si>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</si>
  <si>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</si>
  <si>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</si>
  <si>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</si>
  <si>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</si>
  <si>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</si>
  <si>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</si>
  <si>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</si>
  <si>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</si>
  <si>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</si>
  <si>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</si>
  <si>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</si>
  <si>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</si>
  <si>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</si>
  <si>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</si>
  <si>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</si>
  <si>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</si>
  <si>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</si>
  <si>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</si>
  <si>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</si>
  <si>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</si>
  <si>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</si>
  <si>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</si>
  <si>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</si>
  <si>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</si>
  <si>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</si>
  <si>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</si>
  <si>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</si>
  <si>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</si>
  <si>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</si>
  <si>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</si>
  <si>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312029</t>
  </si>
  <si>
    <t>46</t>
  </si>
  <si>
    <t>02</t>
  </si>
  <si>
    <t>0</t>
  </si>
  <si>
    <t>000</t>
  </si>
  <si>
    <t>鳥取県　米子市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</si>
  <si>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</si>
  <si>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</si>
  <si>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</si>
  <si>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</si>
  <si>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</si>
  <si>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</si>
  <si>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</si>
  <si>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</si>
  <si>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</si>
  <si>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</si>
  <si>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①有形固定資産減価償却率：現在休止中であるが、新たな事業所の使用規模及び、今後の事業計画を見据えた更新計画を作成しなければならない。　　　　②管路経年化率：法定耐用年数を超えた管路はないが、約20年後に管路は一括して耐用年数を迎えるため財源確保の計画が必要。　　　　　　　　　　　　③管路更新率：管路更新の実績はないが、施設規模等の見直しに合わせ口径・管種の検討が必要。　　　　</t>
    <rPh sb="1" eb="7">
      <t>ユウケイコテイシサン</t>
    </rPh>
    <rPh sb="7" eb="9">
      <t>ゲンカ</t>
    </rPh>
    <rPh sb="9" eb="11">
      <t>ショウキャク</t>
    </rPh>
    <rPh sb="11" eb="12">
      <t>リツ</t>
    </rPh>
    <rPh sb="13" eb="15">
      <t>ゲンザイ</t>
    </rPh>
    <rPh sb="15" eb="18">
      <t>キュウシチュウ</t>
    </rPh>
    <rPh sb="23" eb="24">
      <t>アラ</t>
    </rPh>
    <rPh sb="26" eb="28">
      <t>ジギョウ</t>
    </rPh>
    <rPh sb="28" eb="29">
      <t>ショ</t>
    </rPh>
    <rPh sb="30" eb="32">
      <t>シヨウ</t>
    </rPh>
    <rPh sb="32" eb="34">
      <t>キボ</t>
    </rPh>
    <rPh sb="34" eb="35">
      <t>オヨ</t>
    </rPh>
    <rPh sb="37" eb="39">
      <t>コンゴ</t>
    </rPh>
    <rPh sb="40" eb="42">
      <t>ジギョウ</t>
    </rPh>
    <rPh sb="42" eb="44">
      <t>ケイカク</t>
    </rPh>
    <rPh sb="45" eb="47">
      <t>ミス</t>
    </rPh>
    <rPh sb="49" eb="51">
      <t>コウシン</t>
    </rPh>
    <rPh sb="51" eb="53">
      <t>ケイカク</t>
    </rPh>
    <rPh sb="54" eb="56">
      <t>サクセイ</t>
    </rPh>
    <rPh sb="71" eb="73">
      <t>カンロ</t>
    </rPh>
    <rPh sb="73" eb="76">
      <t>ケイネンカ</t>
    </rPh>
    <rPh sb="76" eb="77">
      <t>リツ</t>
    </rPh>
    <rPh sb="78" eb="80">
      <t>ホウテイ</t>
    </rPh>
    <rPh sb="80" eb="82">
      <t>タイヨウ</t>
    </rPh>
    <rPh sb="82" eb="84">
      <t>ネンスウ</t>
    </rPh>
    <rPh sb="85" eb="86">
      <t>コ</t>
    </rPh>
    <rPh sb="88" eb="90">
      <t>カンロ</t>
    </rPh>
    <rPh sb="95" eb="96">
      <t>ヤク</t>
    </rPh>
    <rPh sb="98" eb="100">
      <t>ネンゴ</t>
    </rPh>
    <rPh sb="101" eb="103">
      <t>カンロ</t>
    </rPh>
    <rPh sb="104" eb="106">
      <t>イッカツ</t>
    </rPh>
    <rPh sb="108" eb="110">
      <t>タイヨウ</t>
    </rPh>
    <rPh sb="110" eb="112">
      <t>ネンスウ</t>
    </rPh>
    <rPh sb="113" eb="114">
      <t>ムカ</t>
    </rPh>
    <rPh sb="118" eb="120">
      <t>ザイゲン</t>
    </rPh>
    <rPh sb="120" eb="122">
      <t>カクホ</t>
    </rPh>
    <rPh sb="123" eb="125">
      <t>ケイカク</t>
    </rPh>
    <rPh sb="126" eb="128">
      <t>ヒツヨウ</t>
    </rPh>
    <rPh sb="142" eb="144">
      <t>カンロ</t>
    </rPh>
    <rPh sb="144" eb="146">
      <t>コウシン</t>
    </rPh>
    <rPh sb="146" eb="147">
      <t>リツ</t>
    </rPh>
    <rPh sb="148" eb="150">
      <t>カンロ</t>
    </rPh>
    <rPh sb="150" eb="152">
      <t>コウシン</t>
    </rPh>
    <rPh sb="153" eb="155">
      <t>ジッセキ</t>
    </rPh>
    <rPh sb="160" eb="162">
      <t>シセツ</t>
    </rPh>
    <rPh sb="162" eb="164">
      <t>キボ</t>
    </rPh>
    <rPh sb="164" eb="165">
      <t>トウ</t>
    </rPh>
    <rPh sb="166" eb="168">
      <t>ミナオ</t>
    </rPh>
    <rPh sb="170" eb="171">
      <t>ア</t>
    </rPh>
    <rPh sb="173" eb="175">
      <t>コウケイ</t>
    </rPh>
    <rPh sb="176" eb="178">
      <t>カンシュ</t>
    </rPh>
    <rPh sb="179" eb="181">
      <t>ケントウ</t>
    </rPh>
    <rPh sb="182" eb="184">
      <t>ヒツヨウ</t>
    </rPh>
    <phoneticPr fontId="5"/>
  </si>
  <si>
    <t>現在給水休止中であることから、経営の健全性・効率性は、著しく劣った指標を表している。経営健全化のため、早急に新たな給水先を、米子市と協力し開拓する必要がある。給水再開時の事業計画・更新計画を数多くの局面に対して、研究する必要がある。また限られた繰越利益剰余金の有効的利用の検討も必要である。</t>
    <rPh sb="0" eb="2">
      <t>ゲンザイ</t>
    </rPh>
    <rPh sb="2" eb="4">
      <t>キュウスイ</t>
    </rPh>
    <rPh sb="4" eb="6">
      <t>キュウシ</t>
    </rPh>
    <rPh sb="6" eb="7">
      <t>チュウ</t>
    </rPh>
    <rPh sb="15" eb="17">
      <t>ケイエイ</t>
    </rPh>
    <rPh sb="18" eb="21">
      <t>ケンゼンセイ</t>
    </rPh>
    <rPh sb="22" eb="25">
      <t>コウリツセイ</t>
    </rPh>
    <rPh sb="27" eb="28">
      <t>イチジル</t>
    </rPh>
    <rPh sb="30" eb="31">
      <t>オト</t>
    </rPh>
    <rPh sb="33" eb="35">
      <t>シヒョウ</t>
    </rPh>
    <rPh sb="36" eb="37">
      <t>アラワ</t>
    </rPh>
    <rPh sb="42" eb="47">
      <t>ケイエイケンゼンカ</t>
    </rPh>
    <rPh sb="51" eb="53">
      <t>ソウキュウ</t>
    </rPh>
    <rPh sb="54" eb="55">
      <t>アラ</t>
    </rPh>
    <rPh sb="57" eb="59">
      <t>キュウスイ</t>
    </rPh>
    <rPh sb="59" eb="60">
      <t>サキ</t>
    </rPh>
    <rPh sb="62" eb="65">
      <t>ヨナゴシ</t>
    </rPh>
    <rPh sb="66" eb="68">
      <t>キョウリョク</t>
    </rPh>
    <rPh sb="69" eb="71">
      <t>カイタク</t>
    </rPh>
    <rPh sb="73" eb="75">
      <t>ヒツヨウ</t>
    </rPh>
    <rPh sb="79" eb="81">
      <t>キュウスイ</t>
    </rPh>
    <rPh sb="81" eb="83">
      <t>サイカイ</t>
    </rPh>
    <rPh sb="83" eb="84">
      <t>ジ</t>
    </rPh>
    <rPh sb="85" eb="87">
      <t>ジギョウ</t>
    </rPh>
    <rPh sb="87" eb="89">
      <t>ケイカク</t>
    </rPh>
    <rPh sb="90" eb="92">
      <t>コウシン</t>
    </rPh>
    <rPh sb="92" eb="94">
      <t>ケイカク</t>
    </rPh>
    <rPh sb="95" eb="97">
      <t>カズオオ</t>
    </rPh>
    <rPh sb="99" eb="101">
      <t>キョクメン</t>
    </rPh>
    <rPh sb="102" eb="103">
      <t>タイ</t>
    </rPh>
    <rPh sb="106" eb="108">
      <t>ケンキュウ</t>
    </rPh>
    <rPh sb="110" eb="112">
      <t>ヒツヨウ</t>
    </rPh>
    <rPh sb="118" eb="119">
      <t>カギ</t>
    </rPh>
    <rPh sb="122" eb="129">
      <t>クリコシリエキジョウヨキン</t>
    </rPh>
    <rPh sb="130" eb="133">
      <t>ユウコウテキ</t>
    </rPh>
    <rPh sb="133" eb="135">
      <t>リヨウ</t>
    </rPh>
    <rPh sb="136" eb="138">
      <t>ケントウ</t>
    </rPh>
    <rPh sb="139" eb="141">
      <t>ヒツヨウ</t>
    </rPh>
    <phoneticPr fontId="5"/>
  </si>
  <si>
    <t>①経常収支比率：今年度は、大幅な赤字となっている。これは、唯一の給水先が7月をもって給水を休止したためである。また給水再開及び、新たな事業者へ速やかに給水を、対応するために、必要最低限の維持管理を行っている。現施設は誘致企業1社に特化した工業用水道事業であったが、米子市と協力し、新たな事業者の開拓を行う必要がある。　　　　　　　　　　　　　　②累積欠損金比率：欠損金は、発生していないが早急に給水先及び費用の削減を検討する必要がある。　　　　　　③流動比率：当面の流動資産は、確保出来ているが、計画的な運用が必要。　　　　　　　　　　　　④企業債残高給水収益比率：企業債残高は0である。　　　　　　　　　　　　　　　　　　　　　⑤料金回収率：経常収支比率同様新たな事業者の開拓が必要。　　　　　　　　　　　　　　　　　　　⑥給水原価：現在休止中であるが、給水再開時には今後の更新費用を見据えた給水原価にする必要がある。　　　　　　　　　　　　　　　　　　　　　⑦施設利用率：現在給水休止中のため施設利用率は、0である。　　　　　　　　　　　　　　　　　⑧契約率：米子市工業用水道給水先に工業用地は1工区しかないため、新たな給水先は、現在操業中の事業者の業務変更か、事業者の変更しかない。米子市に新たな工業用地の建設の可能性を協議したい。　　　　　　　　　　　　　　　</t>
    <rPh sb="1" eb="3">
      <t>ケイジョウ</t>
    </rPh>
    <rPh sb="3" eb="5">
      <t>シュウシ</t>
    </rPh>
    <rPh sb="5" eb="7">
      <t>ヒリツ</t>
    </rPh>
    <rPh sb="8" eb="11">
      <t>コンネンド</t>
    </rPh>
    <rPh sb="13" eb="15">
      <t>オオハバ</t>
    </rPh>
    <rPh sb="16" eb="18">
      <t>アカジ</t>
    </rPh>
    <rPh sb="29" eb="31">
      <t>ユイイツ</t>
    </rPh>
    <rPh sb="32" eb="35">
      <t>キュウスイサキ</t>
    </rPh>
    <rPh sb="37" eb="38">
      <t>ツキ</t>
    </rPh>
    <rPh sb="42" eb="44">
      <t>キュウスイ</t>
    </rPh>
    <rPh sb="45" eb="47">
      <t>キュウシ</t>
    </rPh>
    <rPh sb="57" eb="59">
      <t>キュウスイ</t>
    </rPh>
    <rPh sb="59" eb="61">
      <t>サイカイ</t>
    </rPh>
    <rPh sb="61" eb="62">
      <t>オヨ</t>
    </rPh>
    <rPh sb="64" eb="65">
      <t>アラ</t>
    </rPh>
    <rPh sb="67" eb="70">
      <t>ジギョウシャ</t>
    </rPh>
    <rPh sb="71" eb="72">
      <t>スミ</t>
    </rPh>
    <rPh sb="75" eb="77">
      <t>キュウスイ</t>
    </rPh>
    <rPh sb="79" eb="81">
      <t>タイオウ</t>
    </rPh>
    <rPh sb="87" eb="89">
      <t>ヒツヨウ</t>
    </rPh>
    <rPh sb="89" eb="92">
      <t>サイテイゲン</t>
    </rPh>
    <rPh sb="93" eb="95">
      <t>イジ</t>
    </rPh>
    <rPh sb="95" eb="97">
      <t>カンリ</t>
    </rPh>
    <rPh sb="98" eb="99">
      <t>オコナ</t>
    </rPh>
    <rPh sb="104" eb="105">
      <t>ゲン</t>
    </rPh>
    <rPh sb="105" eb="107">
      <t>シセツ</t>
    </rPh>
    <rPh sb="108" eb="110">
      <t>ユウチ</t>
    </rPh>
    <rPh sb="110" eb="112">
      <t>キギョウ</t>
    </rPh>
    <rPh sb="113" eb="114">
      <t>シャ</t>
    </rPh>
    <rPh sb="115" eb="117">
      <t>トッカ</t>
    </rPh>
    <rPh sb="119" eb="126">
      <t>コウギョウヨウスイドウジギョウ</t>
    </rPh>
    <rPh sb="132" eb="135">
      <t>ヨナゴシ</t>
    </rPh>
    <rPh sb="136" eb="138">
      <t>キョウリョク</t>
    </rPh>
    <rPh sb="140" eb="141">
      <t>アラ</t>
    </rPh>
    <rPh sb="143" eb="146">
      <t>ジギョウシャ</t>
    </rPh>
    <rPh sb="147" eb="149">
      <t>カイタク</t>
    </rPh>
    <rPh sb="150" eb="151">
      <t>オコナ</t>
    </rPh>
    <rPh sb="152" eb="154">
      <t>ヒツヨウ</t>
    </rPh>
    <rPh sb="173" eb="175">
      <t>ルイセキ</t>
    </rPh>
    <rPh sb="175" eb="177">
      <t>ケッソン</t>
    </rPh>
    <rPh sb="177" eb="178">
      <t>キン</t>
    </rPh>
    <rPh sb="178" eb="180">
      <t>ヒリツ</t>
    </rPh>
    <rPh sb="181" eb="183">
      <t>ケッソン</t>
    </rPh>
    <rPh sb="183" eb="184">
      <t>キン</t>
    </rPh>
    <rPh sb="186" eb="188">
      <t>ハッセイ</t>
    </rPh>
    <rPh sb="194" eb="196">
      <t>ソウキュウ</t>
    </rPh>
    <rPh sb="197" eb="199">
      <t>キュウスイ</t>
    </rPh>
    <rPh sb="199" eb="200">
      <t>サキ</t>
    </rPh>
    <rPh sb="200" eb="201">
      <t>オヨ</t>
    </rPh>
    <rPh sb="202" eb="204">
      <t>ヒヨウ</t>
    </rPh>
    <rPh sb="205" eb="207">
      <t>サクゲン</t>
    </rPh>
    <rPh sb="208" eb="210">
      <t>ケントウ</t>
    </rPh>
    <rPh sb="212" eb="214">
      <t>ヒツヨウ</t>
    </rPh>
    <rPh sb="225" eb="227">
      <t>リュウドウ</t>
    </rPh>
    <rPh sb="227" eb="229">
      <t>ヒリツ</t>
    </rPh>
    <rPh sb="230" eb="232">
      <t>トウメン</t>
    </rPh>
    <rPh sb="233" eb="235">
      <t>リュウドウ</t>
    </rPh>
    <rPh sb="235" eb="237">
      <t>シサン</t>
    </rPh>
    <rPh sb="239" eb="241">
      <t>カクホ</t>
    </rPh>
    <rPh sb="241" eb="243">
      <t>デキ</t>
    </rPh>
    <rPh sb="248" eb="250">
      <t>ケイカク</t>
    </rPh>
    <rPh sb="250" eb="251">
      <t>テキ</t>
    </rPh>
    <rPh sb="252" eb="254">
      <t>ウンヨウ</t>
    </rPh>
    <rPh sb="255" eb="257">
      <t>ヒツヨウ</t>
    </rPh>
    <rPh sb="271" eb="273">
      <t>キギョウ</t>
    </rPh>
    <rPh sb="273" eb="274">
      <t>サイ</t>
    </rPh>
    <rPh sb="274" eb="276">
      <t>ザンダカ</t>
    </rPh>
    <rPh sb="276" eb="278">
      <t>キュウスイ</t>
    </rPh>
    <rPh sb="278" eb="280">
      <t>シュウエキ</t>
    </rPh>
    <rPh sb="280" eb="282">
      <t>ヒリツ</t>
    </rPh>
    <rPh sb="283" eb="286">
      <t>キギョウサイ</t>
    </rPh>
    <rPh sb="286" eb="288">
      <t>ザンダカ</t>
    </rPh>
    <rPh sb="316" eb="318">
      <t>リョウキン</t>
    </rPh>
    <rPh sb="318" eb="320">
      <t>カイシュウ</t>
    </rPh>
    <rPh sb="320" eb="321">
      <t>リツ</t>
    </rPh>
    <rPh sb="322" eb="324">
      <t>ケイジョウ</t>
    </rPh>
    <rPh sb="324" eb="326">
      <t>シュウシ</t>
    </rPh>
    <rPh sb="326" eb="327">
      <t>ヒ</t>
    </rPh>
    <rPh sb="327" eb="328">
      <t>リツ</t>
    </rPh>
    <rPh sb="328" eb="330">
      <t>ドウヨウ</t>
    </rPh>
    <rPh sb="330" eb="331">
      <t>アラ</t>
    </rPh>
    <rPh sb="333" eb="336">
      <t>ジギョウシャ</t>
    </rPh>
    <rPh sb="337" eb="339">
      <t>カイタク</t>
    </rPh>
    <rPh sb="340" eb="342">
      <t>ヒツヨウ</t>
    </rPh>
    <rPh sb="363" eb="365">
      <t>キュウスイ</t>
    </rPh>
    <rPh sb="365" eb="367">
      <t>ゲンカ</t>
    </rPh>
    <rPh sb="368" eb="370">
      <t>ゲンザイ</t>
    </rPh>
    <rPh sb="370" eb="373">
      <t>キュウシチュウ</t>
    </rPh>
    <rPh sb="378" eb="380">
      <t>キュウスイ</t>
    </rPh>
    <rPh sb="380" eb="382">
      <t>サイカイ</t>
    </rPh>
    <rPh sb="382" eb="383">
      <t>ジ</t>
    </rPh>
    <rPh sb="385" eb="387">
      <t>コンゴ</t>
    </rPh>
    <rPh sb="388" eb="390">
      <t>コウシン</t>
    </rPh>
    <rPh sb="390" eb="392">
      <t>ヒヨウ</t>
    </rPh>
    <rPh sb="393" eb="395">
      <t>ミス</t>
    </rPh>
    <rPh sb="397" eb="399">
      <t>キュウスイ</t>
    </rPh>
    <rPh sb="399" eb="401">
      <t>ゲンカ</t>
    </rPh>
    <rPh sb="404" eb="406">
      <t>ヒツヨウ</t>
    </rPh>
    <rPh sb="432" eb="434">
      <t>シセツ</t>
    </rPh>
    <rPh sb="434" eb="436">
      <t>リヨウ</t>
    </rPh>
    <rPh sb="436" eb="437">
      <t>リツ</t>
    </rPh>
    <rPh sb="438" eb="440">
      <t>ゲンザイ</t>
    </rPh>
    <rPh sb="440" eb="442">
      <t>キュウスイ</t>
    </rPh>
    <rPh sb="442" eb="445">
      <t>キュウシチュウ</t>
    </rPh>
    <rPh sb="448" eb="453">
      <t>シセツリヨウリツ</t>
    </rPh>
    <rPh sb="478" eb="480">
      <t>ケイヤク</t>
    </rPh>
    <rPh sb="480" eb="481">
      <t>リツ</t>
    </rPh>
    <rPh sb="482" eb="485">
      <t>ヨナゴシ</t>
    </rPh>
    <rPh sb="485" eb="487">
      <t>コウギョウ</t>
    </rPh>
    <rPh sb="487" eb="488">
      <t>ヨウ</t>
    </rPh>
    <rPh sb="488" eb="490">
      <t>スイドウ</t>
    </rPh>
    <rPh sb="490" eb="492">
      <t>キュウスイ</t>
    </rPh>
    <rPh sb="492" eb="493">
      <t>サキ</t>
    </rPh>
    <rPh sb="494" eb="496">
      <t>コウギョウ</t>
    </rPh>
    <rPh sb="496" eb="498">
      <t>ヨウチ</t>
    </rPh>
    <rPh sb="500" eb="502">
      <t>コウク</t>
    </rPh>
    <rPh sb="509" eb="510">
      <t>アラ</t>
    </rPh>
    <rPh sb="512" eb="514">
      <t>キュウスイ</t>
    </rPh>
    <rPh sb="514" eb="515">
      <t>サキ</t>
    </rPh>
    <rPh sb="517" eb="519">
      <t>ゲンザイ</t>
    </rPh>
    <rPh sb="519" eb="522">
      <t>ソウギョウチュウ</t>
    </rPh>
    <rPh sb="523" eb="526">
      <t>ジギョウシャ</t>
    </rPh>
    <rPh sb="527" eb="529">
      <t>ギョウム</t>
    </rPh>
    <rPh sb="529" eb="531">
      <t>ヘンコウ</t>
    </rPh>
    <rPh sb="533" eb="536">
      <t>ジギョウシャ</t>
    </rPh>
    <rPh sb="537" eb="539">
      <t>ヘンコウ</t>
    </rPh>
    <rPh sb="544" eb="547">
      <t>ヨナゴシ</t>
    </rPh>
    <rPh sb="548" eb="549">
      <t>アラ</t>
    </rPh>
    <rPh sb="551" eb="553">
      <t>コウギョウ</t>
    </rPh>
    <rPh sb="553" eb="555">
      <t>ヨウチ</t>
    </rPh>
    <rPh sb="556" eb="558">
      <t>ケンセツ</t>
    </rPh>
    <rPh sb="559" eb="562">
      <t>カノウセイ</t>
    </rPh>
    <rPh sb="563" eb="565">
      <t>キョウギ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</si>
</sst>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53</c:v>
                </c:pt>
                <c:pt idx="1">
                  <c:v>53.68</c:v>
                </c:pt>
                <c:pt idx="2">
                  <c:v>56.23</c:v>
                </c:pt>
                <c:pt idx="3">
                  <c:v>58.78</c:v>
                </c:pt>
                <c:pt idx="4">
                  <c:v>61.33</c:v>
                </c:pt>
              </c:numCache>
            </c:numRef>
          </c:val>
          <c:extLst>
            <c:ext xmlns:c16="http://schemas.microsoft.com/office/drawing/2014/chart" uri="{C3380CC4-5D6E-409C-BE32-E72D297353CC}">
              <c16:uniqueId val="{00000000-5221-43C9-836C-46564ED3F7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5221-43C9-836C-46564ED3F7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7C-46A7-B2BB-455DB93077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1C7C-46A7-B2BB-455DB93077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115.98</c:v>
                </c:pt>
                <c:pt idx="1">
                  <c:v>119.15</c:v>
                </c:pt>
                <c:pt idx="2">
                  <c:v>118.04</c:v>
                </c:pt>
                <c:pt idx="3">
                  <c:v>121.24</c:v>
                </c:pt>
                <c:pt idx="4">
                  <c:v>61.74</c:v>
                </c:pt>
              </c:numCache>
            </c:numRef>
          </c:val>
          <c:extLst>
            <c:ext xmlns:c16="http://schemas.microsoft.com/office/drawing/2014/chart" uri="{C3380CC4-5D6E-409C-BE32-E72D297353CC}">
              <c16:uniqueId val="{00000000-F36E-4117-80DA-27AA8AB6E0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F36E-4117-80DA-27AA8AB6E0F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A1-4FE5-B7A4-55EFA132E0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55A1-4FE5-B7A4-55EFA132E0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B1-4EC1-B625-23EFCD5DEA2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02B1-4EC1-B625-23EFCD5DEA2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8781.0499999999993</c:v>
                </c:pt>
                <c:pt idx="1">
                  <c:v>8703.23</c:v>
                </c:pt>
                <c:pt idx="2">
                  <c:v>8944.02</c:v>
                </c:pt>
                <c:pt idx="3">
                  <c:v>9197.7999999999993</c:v>
                </c:pt>
                <c:pt idx="4">
                  <c:v>10923.9</c:v>
                </c:pt>
              </c:numCache>
            </c:numRef>
          </c:val>
          <c:extLst>
            <c:ext xmlns:c16="http://schemas.microsoft.com/office/drawing/2014/chart" uri="{C3380CC4-5D6E-409C-BE32-E72D297353CC}">
              <c16:uniqueId val="{00000000-E000-412B-BC90-F21CA27F2E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E000-412B-BC90-F21CA27F2E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F0-4481-94D7-A83915309B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04F0-4481-94D7-A83915309B5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114.92</c:v>
                </c:pt>
                <c:pt idx="1">
                  <c:v>118.81</c:v>
                </c:pt>
                <c:pt idx="2">
                  <c:v>116.2</c:v>
                </c:pt>
                <c:pt idx="3">
                  <c:v>116.43</c:v>
                </c:pt>
                <c:pt idx="4">
                  <c:v>54.23</c:v>
                </c:pt>
              </c:numCache>
            </c:numRef>
          </c:val>
          <c:extLst>
            <c:ext xmlns:c16="http://schemas.microsoft.com/office/drawing/2014/chart" uri="{C3380CC4-5D6E-409C-BE32-E72D297353CC}">
              <c16:uniqueId val="{00000000-F823-4329-AE8B-4862111914A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F823-4329-AE8B-4862111914A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24.36</c:v>
                </c:pt>
                <c:pt idx="1">
                  <c:v>23.5</c:v>
                </c:pt>
                <c:pt idx="2">
                  <c:v>24.09</c:v>
                </c:pt>
                <c:pt idx="3">
                  <c:v>27.94</c:v>
                </c:pt>
                <c:pt idx="4">
                  <c:v>76.510000000000005</c:v>
                </c:pt>
              </c:numCache>
            </c:numRef>
          </c:val>
          <c:extLst>
            <c:ext xmlns:c16="http://schemas.microsoft.com/office/drawing/2014/chart" uri="{C3380CC4-5D6E-409C-BE32-E72D297353CC}">
              <c16:uniqueId val="{00000000-A57B-40F9-A61C-7ED11C0FDB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A57B-40F9-A61C-7ED11C0FDB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88.53</c:v>
                </c:pt>
                <c:pt idx="1">
                  <c:v>92.53</c:v>
                </c:pt>
                <c:pt idx="2">
                  <c:v>91.42</c:v>
                </c:pt>
                <c:pt idx="3">
                  <c:v>86.11</c:v>
                </c:pt>
                <c:pt idx="4">
                  <c:v>67.11</c:v>
                </c:pt>
              </c:numCache>
            </c:numRef>
          </c:val>
          <c:extLst>
            <c:ext xmlns:c16="http://schemas.microsoft.com/office/drawing/2014/chart" uri="{C3380CC4-5D6E-409C-BE32-E72D297353CC}">
              <c16:uniqueId val="{00000000-8CD6-49BF-AAD3-74FA92E73E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8CD6-49BF-AAD3-74FA92E73E8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94.74</c:v>
                </c:pt>
                <c:pt idx="1">
                  <c:v>94.74</c:v>
                </c:pt>
                <c:pt idx="2">
                  <c:v>100</c:v>
                </c:pt>
                <c:pt idx="3">
                  <c:v>100</c:v>
                </c:pt>
                <c:pt idx="4">
                  <c:v>73.680000000000007</c:v>
                </c:pt>
              </c:numCache>
            </c:numRef>
          </c:val>
          <c:extLst>
            <c:ext xmlns:c16="http://schemas.microsoft.com/office/drawing/2014/chart" uri="{C3380CC4-5D6E-409C-BE32-E72D297353CC}">
              <c16:uniqueId val="{00000000-7EEE-47B4-9E8A-92C54C931B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7EEE-47B4-9E8A-92C54C931B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GV43"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鳥取県　米子市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1900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1275</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97.6</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1400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115.98</v>
      </c>
      <c r="Y32" s="107"/>
      <c r="Z32" s="107"/>
      <c r="AA32" s="107"/>
      <c r="AB32" s="107"/>
      <c r="AC32" s="107"/>
      <c r="AD32" s="107"/>
      <c r="AE32" s="107"/>
      <c r="AF32" s="107"/>
      <c r="AG32" s="107"/>
      <c r="AH32" s="107"/>
      <c r="AI32" s="107"/>
      <c r="AJ32" s="107"/>
      <c r="AK32" s="107"/>
      <c r="AL32" s="107"/>
      <c r="AM32" s="107"/>
      <c r="AN32" s="107"/>
      <c r="AO32" s="107"/>
      <c r="AP32" s="107"/>
      <c r="AQ32" s="108"/>
      <c r="AR32" s="106">
        <f>データ!U6</f>
        <v>119.15</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118.04</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121.24</v>
      </c>
      <c r="CG32" s="107"/>
      <c r="CH32" s="107"/>
      <c r="CI32" s="107"/>
      <c r="CJ32" s="107"/>
      <c r="CK32" s="107"/>
      <c r="CL32" s="107"/>
      <c r="CM32" s="107"/>
      <c r="CN32" s="107"/>
      <c r="CO32" s="107"/>
      <c r="CP32" s="107"/>
      <c r="CQ32" s="107"/>
      <c r="CR32" s="107"/>
      <c r="CS32" s="107"/>
      <c r="CT32" s="107"/>
      <c r="CU32" s="107"/>
      <c r="CV32" s="107"/>
      <c r="CW32" s="107"/>
      <c r="CX32" s="107"/>
      <c r="CY32" s="108"/>
      <c r="CZ32" s="106">
        <f>データ!X6</f>
        <v>61.74</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8781.0499999999993</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8703.23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8944.02</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9197.7999999999993</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10923.9</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114.92</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118.81</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116.2</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116.43</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54.23</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24.36</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23.5</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24.09</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27.94</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76.510000000000005</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88.53</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92.53</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91.42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86.11</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67.11</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94.74</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94.74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100</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100</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73.680000000000007</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53</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53.68</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56.23</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58.78</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61.33</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53.92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53.32</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3.4</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3.56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3.46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3.28</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4.66</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0.19</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0.06</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70" t="str">
        <f>データ!AD6</f>
        <v>【119.03】</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【25.49】</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【420.52】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【238.81】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【115.00】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【18.60】</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Xit9GIqd6CpgUZ2Abcj2fRJifjmYBKc1y0C11B7bF+Tnvs8LkW15TTnpfOjt7r2oIMoOAdmrjyI2YzbKBwp9WA==" saltValue="RTCdWrVqaXIjKXqp1IXTy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115.98</v>
      </c>
      <c r="U6" s="52">
        <f>U7</f>
        <v>119.15</v>
      </c>
      <c r="V6" s="52">
        <f>V7</f>
        <v>118.04</v>
      </c>
      <c r="W6" s="52">
        <f>W7</f>
        <v>121.24</v>
      </c>
      <c r="X6" s="52">
        <f t="shared" si="3"/>
        <v>61.74</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8781.0499999999993</v>
      </c>
      <c r="AQ6" s="52">
        <f>AQ7</f>
        <v>8703.23</v>
      </c>
      <c r="AR6" s="52">
        <f>AR7</f>
        <v>8944.02</v>
      </c>
      <c r="AS6" s="52">
        <f>AS7</f>
        <v>9197.7999999999993</v>
      </c>
      <c r="AT6" s="52">
        <f t="shared" si="3"/>
        <v>10923.9</v>
      </c>
      <c r="AU6" s="52">
        <f t="shared" si="3"/>
        <v>742.59</v>
      </c>
      <c r="AV6" s="52">
        <f t="shared" si="3"/>
        <v>549.77</v>
      </c>
      <c r="AW6" s="52">
        <f t="shared" si="3"/>
        <v>730.25</v>
      </c>
      <c r="AX6" s="52">
        <f t="shared" si="3"/>
        <v>868.31</v>
      </c>
      <c r="AY6" s="52">
        <f t="shared" si="3"/>
        <v>732.52</v>
      </c>
      <c r="AZ6" s="50" t="str">
        <f>IF(AZ7="-","【-】","【"&amp;SUBSTITUTE(TEXT(AZ7,"#,##0.00"),"-","△")&amp;"】")</f>
        <v>【420.52】</v>
      </c>
      <c r="BA6" s="52">
        <f t="shared" si="3"/>
        <v>0</v>
      </c>
      <c r="BB6" s="52">
        <f>BB7</f>
        <v>0</v>
      </c>
      <c r="BC6" s="52">
        <f>BC7</f>
        <v>0</v>
      </c>
      <c r="BD6" s="52">
        <f>BD7</f>
        <v>0</v>
      </c>
      <c r="BE6" s="52">
        <f t="shared" si="3"/>
        <v>0</v>
      </c>
      <c r="BF6" s="52">
        <f t="shared" si="3"/>
        <v>430.97</v>
      </c>
      <c r="BG6" s="52">
        <f t="shared" si="3"/>
        <v>536.28</v>
      </c>
      <c r="BH6" s="52">
        <f t="shared" si="3"/>
        <v>514.66</v>
      </c>
      <c r="BI6" s="52">
        <f t="shared" si="3"/>
        <v>504.81</v>
      </c>
      <c r="BJ6" s="52">
        <f t="shared" si="3"/>
        <v>498.01</v>
      </c>
      <c r="BK6" s="50" t="str">
        <f>IF(BK7="-","【-】","【"&amp;SUBSTITUTE(TEXT(BK7,"#,##0.00"),"-","△")&amp;"】")</f>
        <v>【238.81】</v>
      </c>
      <c r="BL6" s="52">
        <f t="shared" si="3"/>
        <v>114.92</v>
      </c>
      <c r="BM6" s="52">
        <f>BM7</f>
        <v>118.81</v>
      </c>
      <c r="BN6" s="52">
        <f>BN7</f>
        <v>116.2</v>
      </c>
      <c r="BO6" s="52">
        <f>BO7</f>
        <v>116.43</v>
      </c>
      <c r="BP6" s="52">
        <f t="shared" si="3"/>
        <v>54.23</v>
      </c>
      <c r="BQ6" s="52">
        <f t="shared" si="3"/>
        <v>100.16</v>
      </c>
      <c r="BR6" s="52">
        <f t="shared" si="3"/>
        <v>100.54</v>
      </c>
      <c r="BS6" s="52">
        <f t="shared" si="3"/>
        <v>95.99</v>
      </c>
      <c r="BT6" s="52">
        <f t="shared" si="3"/>
        <v>94.91</v>
      </c>
      <c r="BU6" s="52">
        <f t="shared" si="3"/>
        <v>90.22</v>
      </c>
      <c r="BV6" s="50" t="str">
        <f>IF(BV7="-","【-】","【"&amp;SUBSTITUTE(TEXT(BV7,"#,##0.00"),"-","△")&amp;"】")</f>
        <v>【115.00】</v>
      </c>
      <c r="BW6" s="52">
        <f t="shared" si="3"/>
        <v>24.36</v>
      </c>
      <c r="BX6" s="52">
        <f>BX7</f>
        <v>23.5</v>
      </c>
      <c r="BY6" s="52">
        <f>BY7</f>
        <v>24.09</v>
      </c>
      <c r="BZ6" s="52">
        <f>BZ7</f>
        <v>27.94</v>
      </c>
      <c r="CA6" s="52">
        <f t="shared" si="3"/>
        <v>76.510000000000005</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88.53</v>
      </c>
      <c r="CI6" s="52">
        <f>CI7</f>
        <v>92.53</v>
      </c>
      <c r="CJ6" s="52">
        <f>CJ7</f>
        <v>91.42</v>
      </c>
      <c r="CK6" s="52">
        <f>CK7</f>
        <v>86.11</v>
      </c>
      <c r="CL6" s="52">
        <f t="shared" si="5"/>
        <v>67.11</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94.74</v>
      </c>
      <c r="CT6" s="52">
        <f>CT7</f>
        <v>94.74</v>
      </c>
      <c r="CU6" s="52">
        <f>CU7</f>
        <v>100</v>
      </c>
      <c r="CV6" s="52">
        <f>CV7</f>
        <v>100</v>
      </c>
      <c r="CW6" s="52">
        <f t="shared" si="6"/>
        <v>73.680000000000007</v>
      </c>
      <c r="CX6" s="52">
        <f t="shared" si="6"/>
        <v>52.54</v>
      </c>
      <c r="CY6" s="52">
        <f t="shared" si="6"/>
        <v>50.81</v>
      </c>
      <c r="CZ6" s="52">
        <f t="shared" si="6"/>
        <v>50.28</v>
      </c>
      <c r="DA6" s="52">
        <f t="shared" si="6"/>
        <v>51.42</v>
      </c>
      <c r="DB6" s="52">
        <f t="shared" si="6"/>
        <v>50.9</v>
      </c>
      <c r="DC6" s="50" t="str">
        <f>IF(DC7="-","【-】","【"&amp;SUBSTITUTE(TEXT(DC7,"#,##0.00"),"-","△")&amp;"】")</f>
        <v>【77.39】</v>
      </c>
      <c r="DD6" s="52">
        <f t="shared" ref="DD6:DM6" si="7">DD7</f>
        <v>53</v>
      </c>
      <c r="DE6" s="52">
        <f>DE7</f>
        <v>53.68</v>
      </c>
      <c r="DF6" s="52">
        <f>DF7</f>
        <v>56.23</v>
      </c>
      <c r="DG6" s="52">
        <f>DG7</f>
        <v>58.78</v>
      </c>
      <c r="DH6" s="52">
        <f t="shared" si="7"/>
        <v>61.33</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1900</v>
      </c>
      <c r="L7" s="54" t="s">
        <v>96</v>
      </c>
      <c r="M7" s="55">
        <v>1</v>
      </c>
      <c r="N7" s="55">
        <v>1275</v>
      </c>
      <c r="O7" s="56" t="s">
        <v>97</v>
      </c>
      <c r="P7" s="56">
        <v>97.6</v>
      </c>
      <c r="Q7" s="55">
        <v>1</v>
      </c>
      <c r="R7" s="55">
        <v>1400</v>
      </c>
      <c r="S7" s="54" t="s">
        <v>98</v>
      </c>
      <c r="T7" s="57">
        <v>115.98</v>
      </c>
      <c r="U7" s="57">
        <v>119.15</v>
      </c>
      <c r="V7" s="57">
        <v>118.04</v>
      </c>
      <c r="W7" s="57">
        <v>121.24</v>
      </c>
      <c r="X7" s="57">
        <v>61.74</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8781.0499999999993</v>
      </c>
      <c r="AQ7" s="57">
        <v>8703.23</v>
      </c>
      <c r="AR7" s="57">
        <v>8944.02</v>
      </c>
      <c r="AS7" s="57">
        <v>9197.7999999999993</v>
      </c>
      <c r="AT7" s="57">
        <v>10923.9</v>
      </c>
      <c r="AU7" s="57">
        <v>742.59</v>
      </c>
      <c r="AV7" s="57">
        <v>549.77</v>
      </c>
      <c r="AW7" s="57">
        <v>730.25</v>
      </c>
      <c r="AX7" s="57">
        <v>868.31</v>
      </c>
      <c r="AY7" s="57">
        <v>732.52</v>
      </c>
      <c r="AZ7" s="57">
        <v>420.52</v>
      </c>
      <c r="BA7" s="57">
        <v>0</v>
      </c>
      <c r="BB7" s="57">
        <v>0</v>
      </c>
      <c r="BC7" s="57">
        <v>0</v>
      </c>
      <c r="BD7" s="57">
        <v>0</v>
      </c>
      <c r="BE7" s="57">
        <v>0</v>
      </c>
      <c r="BF7" s="57">
        <v>430.97</v>
      </c>
      <c r="BG7" s="57">
        <v>536.28</v>
      </c>
      <c r="BH7" s="57">
        <v>514.66</v>
      </c>
      <c r="BI7" s="57">
        <v>504.81</v>
      </c>
      <c r="BJ7" s="57">
        <v>498.01</v>
      </c>
      <c r="BK7" s="57">
        <v>238.81</v>
      </c>
      <c r="BL7" s="57">
        <v>114.92</v>
      </c>
      <c r="BM7" s="57">
        <v>118.81</v>
      </c>
      <c r="BN7" s="57">
        <v>116.2</v>
      </c>
      <c r="BO7" s="57">
        <v>116.43</v>
      </c>
      <c r="BP7" s="57">
        <v>54.23</v>
      </c>
      <c r="BQ7" s="57">
        <v>100.16</v>
      </c>
      <c r="BR7" s="57">
        <v>100.54</v>
      </c>
      <c r="BS7" s="57">
        <v>95.99</v>
      </c>
      <c r="BT7" s="57">
        <v>94.91</v>
      </c>
      <c r="BU7" s="57">
        <v>90.22</v>
      </c>
      <c r="BV7" s="57">
        <v>115</v>
      </c>
      <c r="BW7" s="57">
        <v>24.36</v>
      </c>
      <c r="BX7" s="57">
        <v>23.5</v>
      </c>
      <c r="BY7" s="57">
        <v>24.09</v>
      </c>
      <c r="BZ7" s="57">
        <v>27.94</v>
      </c>
      <c r="CA7" s="57">
        <v>76.510000000000005</v>
      </c>
      <c r="CB7" s="57">
        <v>42.5</v>
      </c>
      <c r="CC7" s="57">
        <v>42.19</v>
      </c>
      <c r="CD7" s="57">
        <v>44.55</v>
      </c>
      <c r="CE7" s="57">
        <v>47.36</v>
      </c>
      <c r="CF7" s="57">
        <v>49.94</v>
      </c>
      <c r="CG7" s="57">
        <v>18.600000000000001</v>
      </c>
      <c r="CH7" s="57">
        <v>88.53</v>
      </c>
      <c r="CI7" s="57">
        <v>92.53</v>
      </c>
      <c r="CJ7" s="57">
        <v>91.42</v>
      </c>
      <c r="CK7" s="57">
        <v>86.11</v>
      </c>
      <c r="CL7" s="57">
        <v>67.11</v>
      </c>
      <c r="CM7" s="57">
        <v>35.909999999999997</v>
      </c>
      <c r="CN7" s="57">
        <v>35.54</v>
      </c>
      <c r="CO7" s="57">
        <v>35.24</v>
      </c>
      <c r="CP7" s="57">
        <v>35.22</v>
      </c>
      <c r="CQ7" s="57">
        <v>34.92</v>
      </c>
      <c r="CR7" s="57">
        <v>55.21</v>
      </c>
      <c r="CS7" s="57">
        <v>94.74</v>
      </c>
      <c r="CT7" s="57">
        <v>94.74</v>
      </c>
      <c r="CU7" s="57">
        <v>100</v>
      </c>
      <c r="CV7" s="57">
        <v>100</v>
      </c>
      <c r="CW7" s="57">
        <v>73.680000000000007</v>
      </c>
      <c r="CX7" s="57">
        <v>52.54</v>
      </c>
      <c r="CY7" s="57">
        <v>50.81</v>
      </c>
      <c r="CZ7" s="57">
        <v>50.28</v>
      </c>
      <c r="DA7" s="57">
        <v>51.42</v>
      </c>
      <c r="DB7" s="57">
        <v>50.9</v>
      </c>
      <c r="DC7" s="57">
        <v>77.39</v>
      </c>
      <c r="DD7" s="57">
        <v>53</v>
      </c>
      <c r="DE7" s="57">
        <v>53.68</v>
      </c>
      <c r="DF7" s="57">
        <v>56.23</v>
      </c>
      <c r="DG7" s="57">
        <v>58.78</v>
      </c>
      <c r="DH7" s="57">
        <v>61.33</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115.98</v>
      </c>
      <c r="V11" s="65">
        <f>IF(U6="-",NA(),U6)</f>
        <v>119.15</v>
      </c>
      <c r="W11" s="65">
        <f>IF(V6="-",NA(),V6)</f>
        <v>118.04</v>
      </c>
      <c r="X11" s="65">
        <f>IF(W6="-",NA(),W6)</f>
        <v>121.24</v>
      </c>
      <c r="Y11" s="65">
        <f>IF(X6="-",NA(),X6)</f>
        <v>61.74</v>
      </c>
      <c r="AE11" s="64" t="s">
        <v>23</v>
      </c>
      <c r="AF11" s="65">
        <f>IF(AE6="-",NA(),AE6)</f>
        <v>0</v>
      </c>
      <c r="AG11" s="65">
        <f>IF(AF6="-",NA(),AF6)</f>
        <v>0</v>
      </c>
      <c r="AH11" s="65">
        <f>IF(AG6="-",NA(),AG6)</f>
        <v>0</v>
      </c>
      <c r="AI11" s="65">
        <f>IF(AH6="-",NA(),AH6)</f>
        <v>0</v>
      </c>
      <c r="AJ11" s="65">
        <f>IF(AI6="-",NA(),AI6)</f>
        <v>0</v>
      </c>
      <c r="AP11" s="64" t="s">
        <v>23</v>
      </c>
      <c r="AQ11" s="65">
        <f>IF(AP6="-",NA(),AP6)</f>
        <v>8781.0499999999993</v>
      </c>
      <c r="AR11" s="65">
        <f>IF(AQ6="-",NA(),AQ6)</f>
        <v>8703.23</v>
      </c>
      <c r="AS11" s="65">
        <f>IF(AR6="-",NA(),AR6)</f>
        <v>8944.02</v>
      </c>
      <c r="AT11" s="65">
        <f>IF(AS6="-",NA(),AS6)</f>
        <v>9197.7999999999993</v>
      </c>
      <c r="AU11" s="65">
        <f>IF(AT6="-",NA(),AT6)</f>
        <v>10923.9</v>
      </c>
      <c r="BA11" s="64" t="s">
        <v>23</v>
      </c>
      <c r="BB11" s="65">
        <f>IF(BA6="-",NA(),BA6)</f>
        <v>0</v>
      </c>
      <c r="BC11" s="65">
        <f>IF(BB6="-",NA(),BB6)</f>
        <v>0</v>
      </c>
      <c r="BD11" s="65">
        <f>IF(BC6="-",NA(),BC6)</f>
        <v>0</v>
      </c>
      <c r="BE11" s="65">
        <f>IF(BD6="-",NA(),BD6)</f>
        <v>0</v>
      </c>
      <c r="BF11" s="65">
        <f>IF(BE6="-",NA(),BE6)</f>
        <v>0</v>
      </c>
      <c r="BL11" s="64" t="s">
        <v>23</v>
      </c>
      <c r="BM11" s="65">
        <f>IF(BL6="-",NA(),BL6)</f>
        <v>114.92</v>
      </c>
      <c r="BN11" s="65">
        <f>IF(BM6="-",NA(),BM6)</f>
        <v>118.81</v>
      </c>
      <c r="BO11" s="65">
        <f>IF(BN6="-",NA(),BN6)</f>
        <v>116.2</v>
      </c>
      <c r="BP11" s="65">
        <f>IF(BO6="-",NA(),BO6)</f>
        <v>116.43</v>
      </c>
      <c r="BQ11" s="65">
        <f>IF(BP6="-",NA(),BP6)</f>
        <v>54.23</v>
      </c>
      <c r="BW11" s="64" t="s">
        <v>23</v>
      </c>
      <c r="BX11" s="65">
        <f>IF(BW6="-",NA(),BW6)</f>
        <v>24.36</v>
      </c>
      <c r="BY11" s="65">
        <f>IF(BX6="-",NA(),BX6)</f>
        <v>23.5</v>
      </c>
      <c r="BZ11" s="65">
        <f>IF(BY6="-",NA(),BY6)</f>
        <v>24.09</v>
      </c>
      <c r="CA11" s="65">
        <f>IF(BZ6="-",NA(),BZ6)</f>
        <v>27.94</v>
      </c>
      <c r="CB11" s="65">
        <f>IF(CA6="-",NA(),CA6)</f>
        <v>76.510000000000005</v>
      </c>
      <c r="CH11" s="64" t="s">
        <v>23</v>
      </c>
      <c r="CI11" s="65">
        <f>IF(CH6="-",NA(),CH6)</f>
        <v>88.53</v>
      </c>
      <c r="CJ11" s="65">
        <f>IF(CI6="-",NA(),CI6)</f>
        <v>92.53</v>
      </c>
      <c r="CK11" s="65">
        <f>IF(CJ6="-",NA(),CJ6)</f>
        <v>91.42</v>
      </c>
      <c r="CL11" s="65">
        <f>IF(CK6="-",NA(),CK6)</f>
        <v>86.11</v>
      </c>
      <c r="CM11" s="65">
        <f>IF(CL6="-",NA(),CL6)</f>
        <v>67.11</v>
      </c>
      <c r="CS11" s="64" t="s">
        <v>23</v>
      </c>
      <c r="CT11" s="65">
        <f>IF(CS6="-",NA(),CS6)</f>
        <v>94.74</v>
      </c>
      <c r="CU11" s="65">
        <f>IF(CT6="-",NA(),CT6)</f>
        <v>94.74</v>
      </c>
      <c r="CV11" s="65">
        <f>IF(CU6="-",NA(),CU6)</f>
        <v>100</v>
      </c>
      <c r="CW11" s="65">
        <f>IF(CV6="-",NA(),CV6)</f>
        <v>100</v>
      </c>
      <c r="CX11" s="65">
        <f>IF(CW6="-",NA(),CW6)</f>
        <v>73.680000000000007</v>
      </c>
      <c r="DD11" s="64" t="s">
        <v>23</v>
      </c>
      <c r="DE11" s="65">
        <f>IF(DD6="-",NA(),DD6)</f>
        <v>53</v>
      </c>
      <c r="DF11" s="65">
        <f>IF(DE6="-",NA(),DE6)</f>
        <v>53.68</v>
      </c>
      <c r="DG11" s="65">
        <f>IF(DF6="-",NA(),DF6)</f>
        <v>56.23</v>
      </c>
      <c r="DH11" s="65">
        <f>IF(DG6="-",NA(),DG6)</f>
        <v>58.78</v>
      </c>
      <c r="DI11" s="65">
        <f>IF(DH6="-",NA(),DH6)</f>
        <v>61.33</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吉儀 保志</cp:lastModifiedBy>
  <cp:lastPrinted>2021-02-04T04:41:43Z</cp:lastPrinted>
  <dcterms:created xsi:type="dcterms:W3CDTF">2020-12-04T03:43:01Z</dcterms:created>
  <dcterms:modified xsi:type="dcterms:W3CDTF">2021-02-04T05:03:43Z</dcterms:modified>
  <cp:category/>
</cp:coreProperties>
</file>