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2\"/>
    </mc:Choice>
  </mc:AlternateContent>
  <workbookProtection workbookAlgorithmName="SHA-512" workbookHashValue="+6FmZRA9ntzn3/QSGUn3Ki23fTPbkXuk+dXK4JkvtcxPNKVqJk36LY7YzBV3lRqrHaFpfqJ56nGx/JiIFYq4aA==" workbookSaltValue="v/gg0FzEd3gm8Bi1nYo9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<sst xmlns="http://schemas.openxmlformats.org/spreadsheetml/2006/main" count="236" uniqueCount="119">
  <si>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</si>
  <si>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</si>
  <si>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</si>
  <si>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</si>
  <si>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</si>
  <si>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</si>
  <si>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</si>
  <si>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</si>
  <si>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</si>
  <si>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</si>
  <si>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</si>
  <si>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</si>
  <si>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</si>
  <si>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</si>
  <si>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</si>
  <si>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</si>
  <si>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</si>
  <si>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</si>
  <si>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</si>
  <si>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</si>
  <si>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</si>
  <si>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</si>
  <si>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</si>
  <si>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</si>
  <si>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</si>
  <si>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</si>
  <si>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</si>
  <si>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</si>
  <si>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</si>
  <si>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</si>
  <si>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</si>
  <si>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</si>
  <si>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</si>
  <si>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</si>
  <si>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</si>
  <si>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</si>
  <si>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</si>
  <si>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</si>
  <si>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</si>
  <si>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</si>
  <si>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</si>
  <si>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</si>
  <si>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</si>
  <si>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</si>
  <si>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</si>
  <si>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</si>
  <si>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</si>
  <si>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</si>
  <si>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</si>
  <si>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</si>
  <si>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</si>
  <si>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</si>
  <si>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</si>
  <si>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</si>
  <si>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</si>
  <si>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</si>
  <si>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</si>
  <si>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</si>
  <si>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</si>
  <si>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</si>
  <si>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</si>
  <si>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</si>
  <si>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</si>
  <si>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</si>
  <si>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</si>
  <si>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</si>
  <si>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</si>
  <si>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</si>
  <si>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</si>
  <si>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</si>
  <si>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</si>
  <si>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</si>
  <si>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</si>
  <si>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</si>
  <si>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</si>
  <si>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</si>
  <si>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</si>
  <si>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</si>
  <si>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</si>
  <si>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</si>
  <si>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</si>
  <si>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</si>
  <si>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</si>
  <si>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</si>
  <si>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</si>
  <si>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</si>
  <si>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</si>
  <si>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</si>
  <si>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</si>
  <si>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</si>
  <si>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</si>
  <si>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</si>
  <si>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</si>
  <si>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</si>
  <si>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</si>
  <si>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</si>
  <si>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</si>
  <si>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</si>
  <si>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</si>
  <si>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</si>
  <si>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</si>
  <si>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</si>
  <si>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</si>
  <si>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</si>
  <si>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</si>
  <si>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</si>
  <si>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</si>
  <si>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</si>
  <si>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</si>
  <si>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</si>
  <si>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</si>
  <si>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</si>
  <si>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</si>
  <si>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</si>
  <si>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</si>
  <si>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</si>
  <si>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や⑦施設利用率は類似団体を下回り、⑥汚水処理原価では上昇が続く状況となっている。
　現状では早急な経営改善や規模縮小は困難であるが、引き続き経費の見直しなど費用面の削減や徴収強化を進めるとともに、料金体系の見直しも必要となっている。</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</si>
  <si>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②外部委託による維持管理費の削減など、経費の削減についても検討を行う。
③汚水処理事業の継続に向け、一般会計繰入金の拡充等について検討を行う。</t>
    <phoneticPr fontId="4"/>
  </si>
  <si>
    <t>　老朽状況を勘案し維持修繕を行っている。今後も大規模な施設更新は行わず、異常があれば更新する事後保全型の管理を行っていく。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</si>
</sst>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2-437B-BBF4-181CC8B56D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632-437B-BBF4-181CC8B56D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47.62</c:v>
                </c:pt>
                <c:pt idx="1">
                  <c:v>47.62</c:v>
                </c:pt>
                <c:pt idx="2">
                  <c:v>46.89</c:v>
                </c:pt>
                <c:pt idx="3">
                  <c:v>45.97</c:v>
                </c:pt>
                <c:pt idx="4">
                  <c:v>44.14</c:v>
                </c:pt>
              </c:numCache>
            </c:numRef>
          </c:val>
          <c:extLst>
            <c:ext xmlns:c16="http://schemas.microsoft.com/office/drawing/2014/chart" uri="{C3380CC4-5D6E-409C-BE32-E72D297353CC}">
              <c16:uniqueId val="{00000000-4743-42D3-9D9E-72422F4168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743-42D3-9D9E-72422F4168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90.41</c:v>
                </c:pt>
                <c:pt idx="1">
                  <c:v>90.35</c:v>
                </c:pt>
                <c:pt idx="2">
                  <c:v>90.49</c:v>
                </c:pt>
                <c:pt idx="3">
                  <c:v>92.14</c:v>
                </c:pt>
                <c:pt idx="4">
                  <c:v>90.63</c:v>
                </c:pt>
              </c:numCache>
            </c:numRef>
          </c:val>
          <c:extLst>
            <c:ext xmlns:c16="http://schemas.microsoft.com/office/drawing/2014/chart" uri="{C3380CC4-5D6E-409C-BE32-E72D297353CC}">
              <c16:uniqueId val="{00000000-483F-4708-8ED3-02C0C7A8B8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83F-4708-8ED3-02C0C7A8B8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82.48</c:v>
                </c:pt>
                <c:pt idx="1">
                  <c:v>81.510000000000005</c:v>
                </c:pt>
                <c:pt idx="2">
                  <c:v>81.72</c:v>
                </c:pt>
                <c:pt idx="3">
                  <c:v>78.34</c:v>
                </c:pt>
                <c:pt idx="4">
                  <c:v>78.83</c:v>
                </c:pt>
              </c:numCache>
            </c:numRef>
          </c:val>
          <c:extLst>
            <c:ext xmlns:c16="http://schemas.microsoft.com/office/drawing/2014/chart" uri="{C3380CC4-5D6E-409C-BE32-E72D297353CC}">
              <c16:uniqueId val="{00000000-BCAE-412D-BA27-2B91E06981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AE-412D-BA27-2B91E06981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97-4B3A-9957-A0ED622237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7-4B3A-9957-A0ED622237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DA-48B3-9131-0AB7CF31E8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A-48B3-9131-0AB7CF31E8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D1-4742-B4FE-D102C9774D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1-4742-B4FE-D102C9774D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D-4B29-A7AF-AC0068927D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D-4B29-A7AF-AC0068927D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35-47D9-A7D2-90EF656608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F35-47D9-A7D2-90EF656608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53.46</c:v>
                </c:pt>
                <c:pt idx="1">
                  <c:v>51.25</c:v>
                </c:pt>
                <c:pt idx="2">
                  <c:v>52.96</c:v>
                </c:pt>
                <c:pt idx="3">
                  <c:v>52.8</c:v>
                </c:pt>
                <c:pt idx="4">
                  <c:v>52.49</c:v>
                </c:pt>
              </c:numCache>
            </c:numRef>
          </c:val>
          <c:extLst>
            <c:ext xmlns:c16="http://schemas.microsoft.com/office/drawing/2014/chart" uri="{C3380CC4-5D6E-409C-BE32-E72D297353CC}">
              <c16:uniqueId val="{00000000-D7CF-4420-BA50-EE9829D4FB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7CF-4420-BA50-EE9829D4FB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348.42</c:v>
                </c:pt>
                <c:pt idx="1">
                  <c:v>363.44</c:v>
                </c:pt>
                <c:pt idx="2">
                  <c:v>356.09</c:v>
                </c:pt>
                <c:pt idx="3">
                  <c:v>355.03</c:v>
                </c:pt>
                <c:pt idx="4">
                  <c:v>366.92</c:v>
                </c:pt>
              </c:numCache>
            </c:numRef>
          </c:val>
          <c:extLst>
            <c:ext xmlns:c16="http://schemas.microsoft.com/office/drawing/2014/chart" uri="{C3380CC4-5D6E-409C-BE32-E72D297353CC}">
              <c16:uniqueId val="{00000000-2ED2-4D76-9171-8A2C0F6FDC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ED2-4D76-9171-8A2C0F6FDC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80" zoomScaleNormal="80" workbookViewId="0">
      <selection activeCell="CA62" sqref="CA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三朝町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6450</v>
      </c>
      <c r="AM8" s="51"/>
      <c r="AN8" s="51"/>
      <c r="AO8" s="51"/>
      <c r="AP8" s="51"/>
      <c r="AQ8" s="51"/>
      <c r="AR8" s="51"/>
      <c r="AS8" s="51"/>
      <c r="AT8" s="46">
        <f>データ!T6</f>
        <v>233.52</v>
      </c>
      <c r="AU8" s="46"/>
      <c r="AV8" s="46"/>
      <c r="AW8" s="46"/>
      <c r="AX8" s="46"/>
      <c r="AY8" s="46"/>
      <c r="AZ8" s="46"/>
      <c r="BA8" s="46"/>
      <c r="BB8" s="46">
        <f>データ!U6</f>
        <v>27.62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18.149999999999999</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1163</v>
      </c>
      <c r="AM10" s="51"/>
      <c r="AN10" s="51"/>
      <c r="AO10" s="51"/>
      <c r="AP10" s="51"/>
      <c r="AQ10" s="51"/>
      <c r="AR10" s="51"/>
      <c r="AS10" s="51"/>
      <c r="AT10" s="46">
        <f>データ!W6</f>
        <v>0.9</v>
      </c>
      <c r="AU10" s="46"/>
      <c r="AV10" s="46"/>
      <c r="AW10" s="46"/>
      <c r="AX10" s="46"/>
      <c r="AY10" s="46"/>
      <c r="AZ10" s="46"/>
      <c r="BA10" s="46"/>
      <c r="BB10" s="46">
        <f>データ!X6</f>
        <v>1292.22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aLy+aCTMm0QO8DZud9zV+xFyWqI22aWgCtgRnskCdtDo8H/mRoc1UkYh75/BSYbvx90hBIelHGCaD9B/D2M6pg==" saltValue="GktCCF8NC5WRhbFZ6yPG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313645</v>
      </c>
      <c r="D6" s="33">
        <f t="shared" si="3"/>
        <v>47</v>
      </c>
      <c r="E6" s="33">
        <f t="shared" si="3"/>
        <v>17</v>
      </c>
      <c r="F6" s="33">
        <f t="shared" si="3"/>
        <v>5</v>
      </c>
      <c r="G6" s="33">
        <f t="shared" si="3"/>
        <v>0</v>
      </c>
      <c r="H6" s="33" t="str">
        <f t="shared" si="3"/>
        <v>鳥取県　三朝町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18.149999999999999</v>
      </c>
      <c r="Q6" s="34">
        <f t="shared" si="3"/>
        <v>100</v>
      </c>
      <c r="R6" s="34">
        <f t="shared" si="3"/>
        <v>3520</v>
      </c>
      <c r="S6" s="34">
        <f t="shared" si="3"/>
        <v>6450</v>
      </c>
      <c r="T6" s="34">
        <f t="shared" si="3"/>
        <v>233.52</v>
      </c>
      <c r="U6" s="34">
        <f t="shared" si="3"/>
        <v>27.62</v>
      </c>
      <c r="V6" s="34">
        <f t="shared" si="3"/>
        <v>1163</v>
      </c>
      <c r="W6" s="34">
        <f t="shared" si="3"/>
        <v>0.9</v>
      </c>
      <c r="X6" s="34">
        <f t="shared" si="3"/>
        <v>1292.22</v>
      </c>
      <c r="Y6" s="35">
        <f>IF(Y7="",NA(),Y7)</f>
        <v>82.48</v>
      </c>
      <c r="Z6" s="35">
        <f t="shared" ref="Z6:AH6" si="4">IF(Z7="",NA(),Z7)</f>
        <v>81.510000000000005</v>
      </c>
      <c r="AA6" s="35">
        <f t="shared" si="4"/>
        <v>81.72</v>
      </c>
      <c r="AB6" s="35">
        <f t="shared" si="4"/>
        <v>78.34</v>
      </c>
      <c r="AC6" s="35">
        <f t="shared" si="4"/>
        <v>78.83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53.46</v>
      </c>
      <c r="BR6" s="35">
        <f t="shared" ref="BR6:BZ6" si="8">IF(BR7="",NA(),BR7)</f>
        <v>51.25</v>
      </c>
      <c r="BS6" s="35">
        <f t="shared" si="8"/>
        <v>52.96</v>
      </c>
      <c r="BT6" s="35">
        <f t="shared" si="8"/>
        <v>52.8</v>
      </c>
      <c r="BU6" s="35">
        <f t="shared" si="8"/>
        <v>52.49</v>
      </c>
      <c r="BV6" s="35">
        <f t="shared" si="8"/>
        <v>52.19</v>
      </c>
      <c r="BW6" s="35">
        <f t="shared" si="8"/>
        <v>55.32</v>
      </c>
      <c r="BX6" s="35">
        <f t="shared" si="8"/>
        <v>59.8</v>
      </c>
      <c r="BY6" s="35">
        <f t="shared" si="8"/>
        <v>57.77</v>
      </c>
      <c r="BZ6" s="35">
        <f t="shared" si="8"/>
        <v>57.31</v>
      </c>
      <c r="CA6" s="34" t="str">
        <f>IF(CA7="","",IF(CA7="-","【-】","【"&amp;SUBSTITUTE(TEXT(CA7,"#,##0.00"),"-","△")&amp;"】"))</f>
        <v>【59.59】</v>
      </c>
      <c r="CB6" s="35">
        <f>IF(CB7="",NA(),CB7)</f>
        <v>348.42</v>
      </c>
      <c r="CC6" s="35">
        <f t="shared" ref="CC6:CK6" si="9">IF(CC7="",NA(),CC7)</f>
        <v>363.44</v>
      </c>
      <c r="CD6" s="35">
        <f t="shared" si="9"/>
        <v>356.09</v>
      </c>
      <c r="CE6" s="35">
        <f t="shared" si="9"/>
        <v>355.03</v>
      </c>
      <c r="CF6" s="35">
        <f t="shared" si="9"/>
        <v>366.92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47.62</v>
      </c>
      <c r="CN6" s="35">
        <f t="shared" ref="CN6:CV6" si="10">IF(CN7="",NA(),CN7)</f>
        <v>47.62</v>
      </c>
      <c r="CO6" s="35">
        <f t="shared" si="10"/>
        <v>46.89</v>
      </c>
      <c r="CP6" s="35">
        <f t="shared" si="10"/>
        <v>45.97</v>
      </c>
      <c r="CQ6" s="35">
        <f t="shared" si="10"/>
        <v>44.14</v>
      </c>
      <c r="CR6" s="35">
        <f t="shared" si="10"/>
        <v>52.31</v>
      </c>
      <c r="CS6" s="35">
        <f t="shared" si="10"/>
        <v>60.65</v>
      </c>
      <c r="CT6" s="35">
        <f t="shared" si="10"/>
        <v>51.75</v>
      </c>
      <c r="CU6" s="35">
        <f t="shared" si="10"/>
        <v>50.68</v>
      </c>
      <c r="CV6" s="35">
        <f t="shared" si="10"/>
        <v>50.14</v>
      </c>
      <c r="CW6" s="34" t="str">
        <f>IF(CW7="","",IF(CW7="-","【-】","【"&amp;SUBSTITUTE(TEXT(CW7,"#,##0.00"),"-","△")&amp;"】"))</f>
        <v>【51.30】</v>
      </c>
      <c r="CX6" s="35">
        <f>IF(CX7="",NA(),CX7)</f>
        <v>90.41</v>
      </c>
      <c r="CY6" s="35">
        <f t="shared" ref="CY6:DG6" si="11">IF(CY7="",NA(),CY7)</f>
        <v>90.35</v>
      </c>
      <c r="CZ6" s="35">
        <f t="shared" si="11"/>
        <v>90.49</v>
      </c>
      <c r="DA6" s="35">
        <f t="shared" si="11"/>
        <v>92.14</v>
      </c>
      <c r="DB6" s="35">
        <f t="shared" si="11"/>
        <v>90.63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313645</v>
      </c>
      <c r="D7" s="37">
        <v>47</v>
      </c>
      <c r="E7" s="37">
        <v>17</v>
      </c>
      <c r="F7" s="37">
        <v>5</v>
      </c>
      <c r="G7" s="37">
        <v>0</v>
      </c>
      <c r="H7" s="37" t="s">
        <v>98</v>
      </c>
      <c r="I7" s="37" t="s">
        <v>99</v>
      </c>
      <c r="J7" s="37" t="s">
        <v>100</v>
      </c>
      <c r="K7" s="37" t="s">
        <v>101</v>
      </c>
      <c r="L7" s="37" t="s">
        <v>102</v>
      </c>
      <c r="M7" s="37" t="s">
        <v>103</v>
      </c>
      <c r="N7" s="38" t="s">
        <v>104</v>
      </c>
      <c r="O7" s="38" t="s">
        <v>105</v>
      </c>
      <c r="P7" s="38">
        <v>18.149999999999999</v>
      </c>
      <c r="Q7" s="38">
        <v>100</v>
      </c>
      <c r="R7" s="38">
        <v>3520</v>
      </c>
      <c r="S7" s="38">
        <v>6450</v>
      </c>
      <c r="T7" s="38">
        <v>233.52</v>
      </c>
      <c r="U7" s="38">
        <v>27.62</v>
      </c>
      <c r="V7" s="38">
        <v>1163</v>
      </c>
      <c r="W7" s="38">
        <v>0.9</v>
      </c>
      <c r="X7" s="38">
        <v>1292.22</v>
      </c>
      <c r="Y7" s="38">
        <v>82.48</v>
      </c>
      <c r="Z7" s="38">
        <v>81.510000000000005</v>
      </c>
      <c r="AA7" s="38">
        <v>81.72</v>
      </c>
      <c r="AB7" s="38">
        <v>78.34</v>
      </c>
      <c r="AC7" s="38">
        <v>78.83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53.46</v>
      </c>
      <c r="BR7" s="38">
        <v>51.25</v>
      </c>
      <c r="BS7" s="38">
        <v>52.96</v>
      </c>
      <c r="BT7" s="38">
        <v>52.8</v>
      </c>
      <c r="BU7" s="38">
        <v>52.49</v>
      </c>
      <c r="BV7" s="38">
        <v>52.19</v>
      </c>
      <c r="BW7" s="38">
        <v>55.32</v>
      </c>
      <c r="BX7" s="38">
        <v>59.8</v>
      </c>
      <c r="BY7" s="38">
        <v>57.77</v>
      </c>
      <c r="BZ7" s="38">
        <v>57.31</v>
      </c>
      <c r="CA7" s="38">
        <v>59.59</v>
      </c>
      <c r="CB7" s="38">
        <v>348.42</v>
      </c>
      <c r="CC7" s="38">
        <v>363.44</v>
      </c>
      <c r="CD7" s="38">
        <v>356.09</v>
      </c>
      <c r="CE7" s="38">
        <v>355.03</v>
      </c>
      <c r="CF7" s="38">
        <v>366.92</v>
      </c>
      <c r="CG7" s="38">
        <v>296.14</v>
      </c>
      <c r="CH7" s="38">
        <v>283.17</v>
      </c>
      <c r="CI7" s="38">
        <v>263.76</v>
      </c>
      <c r="CJ7" s="38">
        <v>274.35000000000002</v>
      </c>
      <c r="CK7" s="38">
        <v>273.52</v>
      </c>
      <c r="CL7" s="38">
        <v>257.86</v>
      </c>
      <c r="CM7" s="38">
        <v>47.62</v>
      </c>
      <c r="CN7" s="38">
        <v>47.62</v>
      </c>
      <c r="CO7" s="38">
        <v>46.89</v>
      </c>
      <c r="CP7" s="38">
        <v>45.97</v>
      </c>
      <c r="CQ7" s="38">
        <v>44.14</v>
      </c>
      <c r="CR7" s="38">
        <v>52.31</v>
      </c>
      <c r="CS7" s="38">
        <v>60.65</v>
      </c>
      <c r="CT7" s="38">
        <v>51.75</v>
      </c>
      <c r="CU7" s="38">
        <v>50.68</v>
      </c>
      <c r="CV7" s="38">
        <v>50.14</v>
      </c>
      <c r="CW7" s="38">
        <v>51.3</v>
      </c>
      <c r="CX7" s="38">
        <v>90.41</v>
      </c>
      <c r="CY7" s="38">
        <v>90.35</v>
      </c>
      <c r="CZ7" s="38">
        <v>90.49</v>
      </c>
      <c r="DA7" s="38">
        <v>92.14</v>
      </c>
      <c r="DB7" s="38">
        <v>90.63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