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U2063\Desktop\経営分析Ｒ1決算統計\"/>
    </mc:Choice>
  </mc:AlternateContent>
  <xr:revisionPtr revIDLastSave="0" documentId="13_ncr:1_{ED8B32C9-C069-42B0-8F7E-2BAAD5AD1F62}" xr6:coauthVersionLast="41" xr6:coauthVersionMax="41" xr10:uidLastSave="{00000000-0000-0000-0000-000000000000}"/>
  <workbookProtection workbookAlgorithmName="SHA-512" workbookHashValue="Ftx4bOCnuYcz5iYMW16EGuzNVa0bGMpXEnwISy79jWlwDsx/HnJsnuFIuGEJa5iefbbjrNp/ycwnTo+dUyL03A==" workbookSaltValue="Jr2pdPSz1XRTDFAd3VDtOw==" workbookSpinCount="100000" lockStructure="1"/>
  <bookViews>
    <workbookView xWindow="-3972" yWindow="2808" windowWidth="23304" windowHeight="11484"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BB10" i="4"/>
  <c r="AT10" i="4"/>
  <c r="AL10" i="4"/>
  <c r="W10" i="4"/>
  <c r="P10" i="4"/>
  <c r="AD8" i="4"/>
  <c r="W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<sst xmlns="http://schemas.openxmlformats.org/spreadsheetml/2006/main" count="233" uniqueCount="117">
  <si>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</si>
  <si>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</si>
  <si>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</si>
  <si>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</si>
  <si>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</si>
  <si>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</si>
  <si>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</si>
  <si>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</si>
  <si>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</si>
  <si>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</si>
  <si>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</si>
  <si>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</si>
  <si>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</si>
  <si>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</si>
  <si>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</si>
  <si>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</si>
  <si>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</si>
  <si>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</si>
  <si>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</si>
  <si>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</si>
  <si>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</si>
  <si>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</si>
  <si>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</si>
  <si>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</si>
  <si>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</si>
  <si>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</si>
  <si>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</si>
  <si>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</si>
  <si>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</si>
  <si>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</si>
  <si>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</si>
  <si>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</si>
  <si>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</si>
  <si>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</si>
  <si>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</si>
  <si>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</si>
  <si>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</si>
  <si>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</si>
  <si>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</si>
  <si>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</si>
  <si>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</si>
  <si>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</si>
  <si>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</si>
  <si>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</si>
  <si>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</si>
  <si>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</si>
  <si>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</si>
  <si>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</si>
  <si>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</si>
  <si>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</si>
  <si>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</si>
  <si>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</si>
  <si>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</si>
  <si>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</si>
  <si>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</si>
  <si>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</si>
  <si>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</si>
  <si>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</si>
  <si>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</si>
  <si>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</si>
  <si>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</si>
  <si>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</si>
  <si>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</si>
  <si>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</si>
  <si>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</si>
  <si>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</si>
  <si>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</si>
  <si>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</si>
  <si>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</si>
  <si>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</si>
  <si>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</si>
  <si>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</si>
  <si>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</si>
  <si>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</si>
  <si>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</si>
  <si>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</si>
  <si>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</si>
  <si>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</si>
  <si>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</si>
  <si>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</si>
  <si>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</si>
  <si>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</si>
  <si>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</si>
  <si>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</si>
  <si>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</si>
  <si>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</si>
  <si>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</si>
  <si>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</si>
  <si>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</si>
  <si>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</si>
  <si>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</si>
  <si>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</si>
  <si>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</si>
  <si>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</si>
  <si>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</si>
  <si>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</si>
  <si>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</si>
  <si>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</si>
  <si>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</si>
  <si>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</si>
  <si>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</si>
  <si>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</si>
  <si>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</si>
  <si>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</si>
  <si>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</si>
  <si>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</si>
  <si>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</si>
  <si>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</si>
  <si>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</si>
  <si>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</si>
  <si>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</si>
  <si>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</si>
  <si>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</si>
  <si>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</si>
  <si>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の老朽化が進んでおり計画的な施設改修が必要である。今後も人口減少が予測されていく中で多額の機器更新費用が発生することから近隣市町村及び県下市町村との施設統合等の広域化を進めていく必要がある。</t>
    <rPh sb="0" eb="2">
      <t>シセツ</t>
    </rPh>
    <rPh sb="3" eb="6">
      <t>ロウキュウカ</t>
    </rPh>
    <rPh sb="7" eb="8">
      <t>スス</t>
    </rPh>
    <rPh sb="12" eb="15">
      <t>ケイカクテキ</t>
    </rPh>
    <rPh sb="16" eb="18">
      <t>シセツ</t>
    </rPh>
    <rPh sb="18" eb="20">
      <t>カイシュウ</t>
    </rPh>
    <rPh sb="21" eb="23">
      <t>ヒツヨウ</t>
    </rPh>
    <rPh sb="27" eb="29">
      <t>コンゴ</t>
    </rPh>
    <rPh sb="30" eb="32">
      <t>ジンコウ</t>
    </rPh>
    <rPh sb="32" eb="34">
      <t>ゲンショウ</t>
    </rPh>
    <rPh sb="35" eb="37">
      <t>ヨソク</t>
    </rPh>
    <rPh sb="42" eb="43">
      <t>ナカ</t>
    </rPh>
    <rPh sb="44" eb="46">
      <t>タガク</t>
    </rPh>
    <rPh sb="47" eb="49">
      <t>キキ</t>
    </rPh>
    <rPh sb="49" eb="51">
      <t>コウシン</t>
    </rPh>
    <rPh sb="51" eb="53">
      <t>ヒヨウ</t>
    </rPh>
    <rPh sb="54" eb="56">
      <t>ハッセイ</t>
    </rPh>
    <rPh sb="62" eb="64">
      <t>キンリン</t>
    </rPh>
    <rPh sb="64" eb="67">
      <t>シチョウソン</t>
    </rPh>
    <rPh sb="67" eb="68">
      <t>オヨ</t>
    </rPh>
    <rPh sb="69" eb="71">
      <t>ケンカ</t>
    </rPh>
    <rPh sb="71" eb="74">
      <t>シチョウソン</t>
    </rPh>
    <rPh sb="76" eb="78">
      <t>シセツ</t>
    </rPh>
    <rPh sb="78" eb="80">
      <t>トウゴウ</t>
    </rPh>
    <rPh sb="80" eb="81">
      <t>ナド</t>
    </rPh>
    <rPh sb="82" eb="85">
      <t>コウイキカ</t>
    </rPh>
    <rPh sb="86" eb="87">
      <t>スス</t>
    </rPh>
    <rPh sb="91" eb="93">
      <t>ヒツヨウ</t>
    </rPh>
    <phoneticPr fontId="4"/>
  </si>
  <si>
    <t>収支比率における地方債の割合が大きく、施設利用率が低い。今後の施設更新等の財源不足が懸念されるため、使用料の見直しや維持管理費の経費削減など運営全般の改善が必要である。令和６年度に公営企業会計（法適用化）へ移行する。</t>
    <rPh sb="0" eb="2">
      <t>シュウシ</t>
    </rPh>
    <rPh sb="2" eb="4">
      <t>ヒリツ</t>
    </rPh>
    <rPh sb="8" eb="11">
      <t>チホウサイ</t>
    </rPh>
    <rPh sb="12" eb="14">
      <t>ワリアイ</t>
    </rPh>
    <rPh sb="15" eb="16">
      <t>オオ</t>
    </rPh>
    <rPh sb="19" eb="21">
      <t>シセツ</t>
    </rPh>
    <rPh sb="21" eb="23">
      <t>リヨウ</t>
    </rPh>
    <rPh sb="23" eb="24">
      <t>リツ</t>
    </rPh>
    <rPh sb="25" eb="26">
      <t>ヒク</t>
    </rPh>
    <rPh sb="28" eb="30">
      <t>コンゴ</t>
    </rPh>
    <rPh sb="31" eb="33">
      <t>シセツ</t>
    </rPh>
    <rPh sb="33" eb="35">
      <t>コウシン</t>
    </rPh>
    <rPh sb="35" eb="36">
      <t>ナド</t>
    </rPh>
    <rPh sb="37" eb="39">
      <t>ザイゲン</t>
    </rPh>
    <rPh sb="39" eb="41">
      <t>フソク</t>
    </rPh>
    <rPh sb="42" eb="44">
      <t>ケネン</t>
    </rPh>
    <rPh sb="50" eb="53">
      <t>シヨウリョウ</t>
    </rPh>
    <rPh sb="54" eb="56">
      <t>ミナオ</t>
    </rPh>
    <rPh sb="58" eb="60">
      <t>イジ</t>
    </rPh>
    <rPh sb="60" eb="62">
      <t>カンリ</t>
    </rPh>
    <rPh sb="62" eb="63">
      <t>ヒ</t>
    </rPh>
    <rPh sb="64" eb="66">
      <t>ケイヒ</t>
    </rPh>
    <rPh sb="66" eb="68">
      <t>サクゲン</t>
    </rPh>
    <rPh sb="70" eb="72">
      <t>ウンエイ</t>
    </rPh>
    <rPh sb="72" eb="74">
      <t>ゼンパン</t>
    </rPh>
    <rPh sb="75" eb="77">
      <t>カイゼン</t>
    </rPh>
    <rPh sb="78" eb="80">
      <t>ヒツヨウ</t>
    </rPh>
    <rPh sb="84" eb="86">
      <t>レイワ</t>
    </rPh>
    <rPh sb="87" eb="89">
      <t>ネンド</t>
    </rPh>
    <rPh sb="90" eb="92">
      <t>コウエイ</t>
    </rPh>
    <rPh sb="92" eb="94">
      <t>キギョウ</t>
    </rPh>
    <rPh sb="94" eb="96">
      <t>カイケイ</t>
    </rPh>
    <rPh sb="97" eb="98">
      <t>ホウ</t>
    </rPh>
    <rPh sb="98" eb="101">
      <t>テキヨウカ</t>
    </rPh>
    <rPh sb="103" eb="105">
      <t>イコウ</t>
    </rPh>
    <phoneticPr fontId="4"/>
  </si>
  <si>
    <t>①収益収支比率は、類似団体より下回るとともに昨年度より1.59％減少。人口減少の影響により使用料の収益が伸びなかった。今後も使用料の改定、経費削減及び効率化に取り組む必要がある。④企業債残高対給水収益比率は、計画的な償還によりピークを過ぎて年々減少しており、今年度は昨年度より47.97％減少した。今後も引き続き計画的償還に努めるが施設老朽化により新たな借入も必要となってくるこから比率が急上昇しないよう経営改善を引き続き実施していく。⑤料金回収率は類似団体を上回り、昨年度より3.57％改善した。引き続き徴収体制の強化及び未収金の早期対応等による使用料収入の確保していく。⑥給水原価は類似団体より下回っており、昨年度より11.8円低くなった。引き続き低原価で供給できるよう経費削減に取り組みたい。⑦施設利用率は、類似団体より下回っており、昨年度から0.13％減少。人口減少の影響を受けた。本町は人口規模が小さいため、１人当たりの変動に影響を受けやすい状況になっているが引き続き新規接続件数の増加を推進していく。⑧有収率は昨年度より1.18％上昇。H29年度から取り組んでいる漏水箇所の修繕や新規接続の推進に効果が出ているため、今後も定期的な漏水調査の実施及び広報等を行う。</t>
    <rPh sb="1" eb="3">
      <t>シュウエキ</t>
    </rPh>
    <rPh sb="3" eb="5">
      <t>シュウシ</t>
    </rPh>
    <rPh sb="5" eb="7">
      <t>ヒリツ</t>
    </rPh>
    <rPh sb="9" eb="11">
      <t>ルイジ</t>
    </rPh>
    <rPh sb="11" eb="13">
      <t>ダンタイ</t>
    </rPh>
    <rPh sb="15" eb="17">
      <t>シタマワ</t>
    </rPh>
    <rPh sb="22" eb="25">
      <t>サクネンド</t>
    </rPh>
    <rPh sb="32" eb="34">
      <t>ゲンショウ</t>
    </rPh>
    <rPh sb="35" eb="37">
      <t>ジンコウ</t>
    </rPh>
    <rPh sb="37" eb="39">
      <t>ゲンショウ</t>
    </rPh>
    <rPh sb="40" eb="42">
      <t>エイキョウ</t>
    </rPh>
    <rPh sb="45" eb="48">
      <t>シヨウリョウ</t>
    </rPh>
    <rPh sb="49" eb="51">
      <t>シュウエキ</t>
    </rPh>
    <rPh sb="52" eb="53">
      <t>ノ</t>
    </rPh>
    <rPh sb="59" eb="61">
      <t>コンゴ</t>
    </rPh>
    <rPh sb="62" eb="65">
      <t>シヨウリョウ</t>
    </rPh>
    <rPh sb="66" eb="68">
      <t>カイテイ</t>
    </rPh>
    <rPh sb="69" eb="71">
      <t>ケイヒ</t>
    </rPh>
    <rPh sb="71" eb="73">
      <t>サクゲン</t>
    </rPh>
    <rPh sb="73" eb="74">
      <t>オヨ</t>
    </rPh>
    <rPh sb="75" eb="78">
      <t>コウリツカ</t>
    </rPh>
    <rPh sb="79" eb="80">
      <t>ト</t>
    </rPh>
    <rPh sb="81" eb="82">
      <t>ク</t>
    </rPh>
    <rPh sb="83" eb="85">
      <t>ヒツヨウ</t>
    </rPh>
    <rPh sb="90" eb="92">
      <t>キギョウ</t>
    </rPh>
    <rPh sb="92" eb="93">
      <t>サイ</t>
    </rPh>
    <rPh sb="93" eb="95">
      <t>ザンダカ</t>
    </rPh>
    <rPh sb="95" eb="96">
      <t>タイ</t>
    </rPh>
    <rPh sb="96" eb="98">
      <t>キュウスイ</t>
    </rPh>
    <rPh sb="98" eb="100">
      <t>シュウエキ</t>
    </rPh>
    <rPh sb="100" eb="102">
      <t>ヒリツ</t>
    </rPh>
    <rPh sb="104" eb="106">
      <t>ケイカク</t>
    </rPh>
    <rPh sb="106" eb="107">
      <t>テキ</t>
    </rPh>
    <rPh sb="108" eb="110">
      <t>ショウカン</t>
    </rPh>
    <rPh sb="117" eb="118">
      <t>ス</t>
    </rPh>
    <rPh sb="120" eb="122">
      <t>ネンネン</t>
    </rPh>
    <rPh sb="122" eb="124">
      <t>ゲンショウ</t>
    </rPh>
    <rPh sb="129" eb="132">
      <t>コンネンド</t>
    </rPh>
    <rPh sb="133" eb="136">
      <t>サクネンド</t>
    </rPh>
    <rPh sb="144" eb="146">
      <t>ゲンショウ</t>
    </rPh>
    <rPh sb="149" eb="151">
      <t>コンゴ</t>
    </rPh>
    <rPh sb="152" eb="153">
      <t>ヒ</t>
    </rPh>
    <rPh sb="154" eb="155">
      <t>ツヅ</t>
    </rPh>
    <rPh sb="156" eb="159">
      <t>ケイカクテキ</t>
    </rPh>
    <rPh sb="159" eb="161">
      <t>ショウカン</t>
    </rPh>
    <rPh sb="162" eb="163">
      <t>ツト</t>
    </rPh>
    <rPh sb="166" eb="168">
      <t>シセツ</t>
    </rPh>
    <rPh sb="168" eb="171">
      <t>ロウキュウカ</t>
    </rPh>
    <rPh sb="174" eb="175">
      <t>アラ</t>
    </rPh>
    <rPh sb="177" eb="179">
      <t>カリイレ</t>
    </rPh>
    <rPh sb="180" eb="182">
      <t>ヒツヨウ</t>
    </rPh>
    <rPh sb="191" eb="193">
      <t>ヒリツ</t>
    </rPh>
    <rPh sb="194" eb="197">
      <t>キュウジョウショウ</t>
    </rPh>
    <rPh sb="202" eb="204">
      <t>ケイエイ</t>
    </rPh>
    <rPh sb="204" eb="206">
      <t>カイゼン</t>
    </rPh>
    <rPh sb="207" eb="208">
      <t>ヒ</t>
    </rPh>
    <rPh sb="209" eb="210">
      <t>ツヅ</t>
    </rPh>
    <rPh sb="211" eb="213">
      <t>ジッシ</t>
    </rPh>
    <rPh sb="219" eb="221">
      <t>リョウキン</t>
    </rPh>
    <rPh sb="221" eb="223">
      <t>カイシュウ</t>
    </rPh>
    <rPh sb="223" eb="224">
      <t>リツ</t>
    </rPh>
    <rPh sb="225" eb="227">
      <t>ルイジ</t>
    </rPh>
    <rPh sb="227" eb="229">
      <t>ダンタイ</t>
    </rPh>
    <rPh sb="230" eb="232">
      <t>ウワマワ</t>
    </rPh>
    <rPh sb="234" eb="237">
      <t>サクネンド</t>
    </rPh>
    <rPh sb="244" eb="246">
      <t>カイゼン</t>
    </rPh>
    <rPh sb="249" eb="250">
      <t>ヒ</t>
    </rPh>
    <rPh sb="251" eb="252">
      <t>ツヅ</t>
    </rPh>
    <rPh sb="253" eb="255">
      <t>チョウシュウ</t>
    </rPh>
    <rPh sb="255" eb="257">
      <t>タイセイ</t>
    </rPh>
    <rPh sb="258" eb="260">
      <t>キョウカ</t>
    </rPh>
    <rPh sb="260" eb="261">
      <t>オヨ</t>
    </rPh>
    <rPh sb="262" eb="265">
      <t>ミシュウキン</t>
    </rPh>
    <rPh sb="266" eb="268">
      <t>ソウキ</t>
    </rPh>
    <rPh sb="268" eb="270">
      <t>タイオウ</t>
    </rPh>
    <rPh sb="270" eb="271">
      <t>ナド</t>
    </rPh>
    <rPh sb="274" eb="277">
      <t>シヨウリョウ</t>
    </rPh>
    <rPh sb="277" eb="279">
      <t>シュウニュウ</t>
    </rPh>
    <rPh sb="280" eb="282">
      <t>カクホ</t>
    </rPh>
    <rPh sb="288" eb="290">
      <t>キュウスイ</t>
    </rPh>
    <rPh sb="290" eb="292">
      <t>ゲンカ</t>
    </rPh>
    <rPh sb="293" eb="295">
      <t>ルイジ</t>
    </rPh>
    <rPh sb="295" eb="297">
      <t>ダンタイ</t>
    </rPh>
    <rPh sb="299" eb="301">
      <t>シタマワ</t>
    </rPh>
    <rPh sb="306" eb="309">
      <t>サクネンド</t>
    </rPh>
    <rPh sb="315" eb="316">
      <t>エン</t>
    </rPh>
    <rPh sb="316" eb="317">
      <t>ヒク</t>
    </rPh>
    <rPh sb="322" eb="323">
      <t>ヒ</t>
    </rPh>
    <rPh sb="324" eb="325">
      <t>ツヅ</t>
    </rPh>
    <rPh sb="326" eb="327">
      <t>テイ</t>
    </rPh>
    <rPh sb="327" eb="329">
      <t>ゲンカ</t>
    </rPh>
    <rPh sb="330" eb="332">
      <t>キョウキュウ</t>
    </rPh>
    <rPh sb="337" eb="339">
      <t>ケイヒ</t>
    </rPh>
    <rPh sb="339" eb="341">
      <t>サクゲン</t>
    </rPh>
    <rPh sb="342" eb="343">
      <t>ト</t>
    </rPh>
    <rPh sb="344" eb="345">
      <t>ク</t>
    </rPh>
    <rPh sb="350" eb="352">
      <t>シセツ</t>
    </rPh>
    <rPh sb="352" eb="354">
      <t>リヨウ</t>
    </rPh>
    <rPh sb="354" eb="355">
      <t>リツ</t>
    </rPh>
    <rPh sb="357" eb="359">
      <t>ルイジ</t>
    </rPh>
    <rPh sb="359" eb="361">
      <t>ダンタイ</t>
    </rPh>
    <rPh sb="363" eb="365">
      <t>シタマワ</t>
    </rPh>
    <rPh sb="370" eb="373">
      <t>サクネンド</t>
    </rPh>
    <rPh sb="380" eb="382">
      <t>ゲンショウ</t>
    </rPh>
    <rPh sb="383" eb="385">
      <t>ジンコウ</t>
    </rPh>
    <rPh sb="385" eb="387">
      <t>ゲンショウ</t>
    </rPh>
    <rPh sb="388" eb="390">
      <t>エイキョウ</t>
    </rPh>
    <rPh sb="391" eb="392">
      <t>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</si>
</sst>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76-4AFC-96B8-FA28D33D308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CB76-4AFC-96B8-FA28D33D308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48.22</c:v>
                </c:pt>
                <c:pt idx="1">
                  <c:v>48.23</c:v>
                </c:pt>
                <c:pt idx="2">
                  <c:v>49.11</c:v>
                </c:pt>
                <c:pt idx="3">
                  <c:v>49.12</c:v>
                </c:pt>
                <c:pt idx="4">
                  <c:v>48.99</c:v>
                </c:pt>
              </c:numCache>
            </c:numRef>
          </c:val>
          <c:extLst>
            <c:ext xmlns:c16="http://schemas.microsoft.com/office/drawing/2014/chart" uri="{C3380CC4-5D6E-409C-BE32-E72D297353CC}">
              <c16:uniqueId val="{00000000-BD84-46AB-BDBB-E6D18711B60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BD84-46AB-BDBB-E6D18711B60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75.239999999999995</c:v>
                </c:pt>
                <c:pt idx="1">
                  <c:v>75.540000000000006</c:v>
                </c:pt>
                <c:pt idx="2">
                  <c:v>74.87</c:v>
                </c:pt>
                <c:pt idx="3">
                  <c:v>75.5</c:v>
                </c:pt>
                <c:pt idx="4">
                  <c:v>76.680000000000007</c:v>
                </c:pt>
              </c:numCache>
            </c:numRef>
          </c:val>
          <c:extLst>
            <c:ext xmlns:c16="http://schemas.microsoft.com/office/drawing/2014/chart" uri="{C3380CC4-5D6E-409C-BE32-E72D297353CC}">
              <c16:uniqueId val="{00000000-AB60-4FE3-91B4-101A0B6317B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AB60-4FE3-91B4-101A0B6317B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57.2</c:v>
                </c:pt>
                <c:pt idx="1">
                  <c:v>60.06</c:v>
                </c:pt>
                <c:pt idx="2">
                  <c:v>62.89</c:v>
                </c:pt>
                <c:pt idx="3">
                  <c:v>72.77</c:v>
                </c:pt>
                <c:pt idx="4">
                  <c:v>71.180000000000007</c:v>
                </c:pt>
              </c:numCache>
            </c:numRef>
          </c:val>
          <c:extLst>
            <c:ext xmlns:c16="http://schemas.microsoft.com/office/drawing/2014/chart" uri="{C3380CC4-5D6E-409C-BE32-E72D297353CC}">
              <c16:uniqueId val="{00000000-BACD-4AA9-B291-9F7F882FF9F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BACD-4AA9-B291-9F7F882FF9F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3F-4142-8E5C-A35E63ADDCF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3F-4142-8E5C-A35E63ADDCF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06-4C5E-8DFE-762C2C74500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06-4C5E-8DFE-762C2C74500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1A-4D38-BE2C-19B62F3BE1A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1A-4D38-BE2C-19B62F3BE1A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25-4E8F-AE87-9873C3C316B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25-4E8F-AE87-9873C3C316B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1052.8800000000001</c:v>
                </c:pt>
                <c:pt idx="1">
                  <c:v>937.91</c:v>
                </c:pt>
                <c:pt idx="2">
                  <c:v>981.84</c:v>
                </c:pt>
                <c:pt idx="3">
                  <c:v>968.15</c:v>
                </c:pt>
                <c:pt idx="4">
                  <c:v>920.18</c:v>
                </c:pt>
              </c:numCache>
            </c:numRef>
          </c:val>
          <c:extLst>
            <c:ext xmlns:c16="http://schemas.microsoft.com/office/drawing/2014/chart" uri="{C3380CC4-5D6E-409C-BE32-E72D297353CC}">
              <c16:uniqueId val="{00000000-8685-4B25-8DE6-592D5D435F7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8685-4B25-8DE6-592D5D435F7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49.97</c:v>
                </c:pt>
                <c:pt idx="1">
                  <c:v>52.99</c:v>
                </c:pt>
                <c:pt idx="2">
                  <c:v>56.91</c:v>
                </c:pt>
                <c:pt idx="3">
                  <c:v>61.62</c:v>
                </c:pt>
                <c:pt idx="4">
                  <c:v>65.19</c:v>
                </c:pt>
              </c:numCache>
            </c:numRef>
          </c:val>
          <c:extLst>
            <c:ext xmlns:c16="http://schemas.microsoft.com/office/drawing/2014/chart" uri="{C3380CC4-5D6E-409C-BE32-E72D297353CC}">
              <c16:uniqueId val="{00000000-E0CF-4C95-A37A-2C2504AA1BB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E0CF-4C95-A37A-2C2504AA1BB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319.56</c:v>
                </c:pt>
                <c:pt idx="1">
                  <c:v>307.63</c:v>
                </c:pt>
                <c:pt idx="2">
                  <c:v>284.52</c:v>
                </c:pt>
                <c:pt idx="3">
                  <c:v>262.89</c:v>
                </c:pt>
                <c:pt idx="4">
                  <c:v>251.09</c:v>
                </c:pt>
              </c:numCache>
            </c:numRef>
          </c:val>
          <c:extLst>
            <c:ext xmlns:c16="http://schemas.microsoft.com/office/drawing/2014/chart" uri="{C3380CC4-5D6E-409C-BE32-E72D297353CC}">
              <c16:uniqueId val="{00000000-F8AB-49B5-8643-DEFF178F72E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F8AB-49B5-8643-DEFF178F72E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鳥取県　日野町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2">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D3</v>
      </c>
      <c r="X8" s="67"/>
      <c r="Y8" s="67"/>
      <c r="Z8" s="67"/>
      <c r="AA8" s="67"/>
      <c r="AB8" s="67"/>
      <c r="AC8" s="67"/>
      <c r="AD8" s="67" t="str">
        <f>データ!$M$6</f>
        <v>非設置</v>
      </c>
      <c r="AE8" s="67"/>
      <c r="AF8" s="67"/>
      <c r="AG8" s="67"/>
      <c r="AH8" s="67"/>
      <c r="AI8" s="67"/>
      <c r="AJ8" s="67"/>
      <c r="AK8" s="2"/>
      <c r="AL8" s="61">
        <f>データ!$R$6</f>
        <v>3054</v>
      </c>
      <c r="AM8" s="61"/>
      <c r="AN8" s="61"/>
      <c r="AO8" s="61"/>
      <c r="AP8" s="61"/>
      <c r="AQ8" s="61"/>
      <c r="AR8" s="61"/>
      <c r="AS8" s="61"/>
      <c r="AT8" s="60">
        <f>データ!$S$6</f>
        <v>133.97999999999999</v>
      </c>
      <c r="AU8" s="60"/>
      <c r="AV8" s="60"/>
      <c r="AW8" s="60"/>
      <c r="AX8" s="60"/>
      <c r="AY8" s="60"/>
      <c r="AZ8" s="60"/>
      <c r="BA8" s="60"/>
      <c r="BB8" s="60">
        <f>データ!$T$6</f>
        <v>22.79</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2">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2">
      <c r="A10" s="2"/>
      <c r="B10" s="60" t="str">
        <f>データ!$N$6</f>
        <v>-</v>
      </c>
      <c r="C10" s="60"/>
      <c r="D10" s="60"/>
      <c r="E10" s="60"/>
      <c r="F10" s="60"/>
      <c r="G10" s="60"/>
      <c r="H10" s="60"/>
      <c r="I10" s="60" t="str">
        <f>データ!$O$6</f>
        <v>該当数値なし</v>
      </c>
      <c r="J10" s="60"/>
      <c r="K10" s="60"/>
      <c r="L10" s="60"/>
      <c r="M10" s="60"/>
      <c r="N10" s="60"/>
      <c r="O10" s="60"/>
      <c r="P10" s="60">
        <f>データ!$P$6</f>
        <v>76.16</v>
      </c>
      <c r="Q10" s="60"/>
      <c r="R10" s="60"/>
      <c r="S10" s="60"/>
      <c r="T10" s="60"/>
      <c r="U10" s="60"/>
      <c r="V10" s="60"/>
      <c r="W10" s="61">
        <f>データ!$Q$6</f>
        <v>2640</v>
      </c>
      <c r="X10" s="61"/>
      <c r="Y10" s="61"/>
      <c r="Z10" s="61"/>
      <c r="AA10" s="61"/>
      <c r="AB10" s="61"/>
      <c r="AC10" s="61"/>
      <c r="AD10" s="2"/>
      <c r="AE10" s="2"/>
      <c r="AF10" s="2"/>
      <c r="AG10" s="2"/>
      <c r="AH10" s="2"/>
      <c r="AI10" s="2"/>
      <c r="AJ10" s="2"/>
      <c r="AK10" s="2"/>
      <c r="AL10" s="61">
        <f>データ!$U$6</f>
        <v>2307</v>
      </c>
      <c r="AM10" s="61"/>
      <c r="AN10" s="61"/>
      <c r="AO10" s="61"/>
      <c r="AP10" s="61"/>
      <c r="AQ10" s="61"/>
      <c r="AR10" s="61"/>
      <c r="AS10" s="61"/>
      <c r="AT10" s="60">
        <f>データ!$V$6</f>
        <v>11.22</v>
      </c>
      <c r="AU10" s="60"/>
      <c r="AV10" s="60"/>
      <c r="AW10" s="60"/>
      <c r="AX10" s="60"/>
      <c r="AY10" s="60"/>
      <c r="AZ10" s="60"/>
      <c r="BA10" s="60"/>
      <c r="BB10" s="60">
        <f>データ!$W$6</f>
        <v>205.61</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2IoToiSSc4kUjlPAEK1bJl+XRSdk4ATJShSba2DjCAy78D15a44RTwjQ2geVB51pOcdiapxENQ2LH/cnv80zYQ==" saltValue="7k1EAnnHY2RY8FukF86O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1" t="s">
        <v>51</v>
      </c>
      <c r="I3" s="72"/>
      <c r="J3" s="72"/>
      <c r="K3" s="72"/>
      <c r="L3" s="72"/>
      <c r="M3" s="72"/>
      <c r="N3" s="72"/>
      <c r="O3" s="72"/>
      <c r="P3" s="72"/>
      <c r="Q3" s="72"/>
      <c r="R3" s="72"/>
      <c r="S3" s="72"/>
      <c r="T3" s="72"/>
      <c r="U3" s="72"/>
      <c r="V3" s="72"/>
      <c r="W3" s="73"/>
      <c r="X3" s="77" t="s">
        <v>52</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53</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2">
      <c r="A4" s="29" t="s">
        <v>54</v>
      </c>
      <c r="B4" s="31"/>
      <c r="C4" s="31"/>
      <c r="D4" s="31"/>
      <c r="E4" s="31"/>
      <c r="F4" s="31"/>
      <c r="G4" s="31"/>
      <c r="H4" s="74"/>
      <c r="I4" s="75"/>
      <c r="J4" s="75"/>
      <c r="K4" s="75"/>
      <c r="L4" s="75"/>
      <c r="M4" s="75"/>
      <c r="N4" s="75"/>
      <c r="O4" s="75"/>
      <c r="P4" s="75"/>
      <c r="Q4" s="75"/>
      <c r="R4" s="75"/>
      <c r="S4" s="75"/>
      <c r="T4" s="75"/>
      <c r="U4" s="75"/>
      <c r="V4" s="75"/>
      <c r="W4" s="76"/>
      <c r="X4" s="70" t="s">
        <v>55</v>
      </c>
      <c r="Y4" s="70"/>
      <c r="Z4" s="70"/>
      <c r="AA4" s="70"/>
      <c r="AB4" s="70"/>
      <c r="AC4" s="70"/>
      <c r="AD4" s="70"/>
      <c r="AE4" s="70"/>
      <c r="AF4" s="70"/>
      <c r="AG4" s="70"/>
      <c r="AH4" s="70"/>
      <c r="AI4" s="70" t="s">
        <v>56</v>
      </c>
      <c r="AJ4" s="70"/>
      <c r="AK4" s="70"/>
      <c r="AL4" s="70"/>
      <c r="AM4" s="70"/>
      <c r="AN4" s="70"/>
      <c r="AO4" s="70"/>
      <c r="AP4" s="70"/>
      <c r="AQ4" s="70"/>
      <c r="AR4" s="70"/>
      <c r="AS4" s="70"/>
      <c r="AT4" s="70" t="s">
        <v>57</v>
      </c>
      <c r="AU4" s="70"/>
      <c r="AV4" s="70"/>
      <c r="AW4" s="70"/>
      <c r="AX4" s="70"/>
      <c r="AY4" s="70"/>
      <c r="AZ4" s="70"/>
      <c r="BA4" s="70"/>
      <c r="BB4" s="70"/>
      <c r="BC4" s="70"/>
      <c r="BD4" s="70"/>
      <c r="BE4" s="70" t="s">
        <v>58</v>
      </c>
      <c r="BF4" s="70"/>
      <c r="BG4" s="70"/>
      <c r="BH4" s="70"/>
      <c r="BI4" s="70"/>
      <c r="BJ4" s="70"/>
      <c r="BK4" s="70"/>
      <c r="BL4" s="70"/>
      <c r="BM4" s="70"/>
      <c r="BN4" s="70"/>
      <c r="BO4" s="70"/>
      <c r="BP4" s="70" t="s">
        <v>59</v>
      </c>
      <c r="BQ4" s="70"/>
      <c r="BR4" s="70"/>
      <c r="BS4" s="70"/>
      <c r="BT4" s="70"/>
      <c r="BU4" s="70"/>
      <c r="BV4" s="70"/>
      <c r="BW4" s="70"/>
      <c r="BX4" s="70"/>
      <c r="BY4" s="70"/>
      <c r="BZ4" s="70"/>
      <c r="CA4" s="70" t="s">
        <v>60</v>
      </c>
      <c r="CB4" s="70"/>
      <c r="CC4" s="70"/>
      <c r="CD4" s="70"/>
      <c r="CE4" s="70"/>
      <c r="CF4" s="70"/>
      <c r="CG4" s="70"/>
      <c r="CH4" s="70"/>
      <c r="CI4" s="70"/>
      <c r="CJ4" s="70"/>
      <c r="CK4" s="70"/>
      <c r="CL4" s="70" t="s">
        <v>61</v>
      </c>
      <c r="CM4" s="70"/>
      <c r="CN4" s="70"/>
      <c r="CO4" s="70"/>
      <c r="CP4" s="70"/>
      <c r="CQ4" s="70"/>
      <c r="CR4" s="70"/>
      <c r="CS4" s="70"/>
      <c r="CT4" s="70"/>
      <c r="CU4" s="70"/>
      <c r="CV4" s="70"/>
      <c r="CW4" s="70" t="s">
        <v>62</v>
      </c>
      <c r="CX4" s="70"/>
      <c r="CY4" s="70"/>
      <c r="CZ4" s="70"/>
      <c r="DA4" s="70"/>
      <c r="DB4" s="70"/>
      <c r="DC4" s="70"/>
      <c r="DD4" s="70"/>
      <c r="DE4" s="70"/>
      <c r="DF4" s="70"/>
      <c r="DG4" s="70"/>
      <c r="DH4" s="70" t="s">
        <v>63</v>
      </c>
      <c r="DI4" s="70"/>
      <c r="DJ4" s="70"/>
      <c r="DK4" s="70"/>
      <c r="DL4" s="70"/>
      <c r="DM4" s="70"/>
      <c r="DN4" s="70"/>
      <c r="DO4" s="70"/>
      <c r="DP4" s="70"/>
      <c r="DQ4" s="70"/>
      <c r="DR4" s="70"/>
      <c r="DS4" s="70" t="s">
        <v>64</v>
      </c>
      <c r="DT4" s="70"/>
      <c r="DU4" s="70"/>
      <c r="DV4" s="70"/>
      <c r="DW4" s="70"/>
      <c r="DX4" s="70"/>
      <c r="DY4" s="70"/>
      <c r="DZ4" s="70"/>
      <c r="EA4" s="70"/>
      <c r="EB4" s="70"/>
      <c r="EC4" s="70"/>
      <c r="ED4" s="70" t="s">
        <v>65</v>
      </c>
      <c r="EE4" s="70"/>
      <c r="EF4" s="70"/>
      <c r="EG4" s="70"/>
      <c r="EH4" s="70"/>
      <c r="EI4" s="70"/>
      <c r="EJ4" s="70"/>
      <c r="EK4" s="70"/>
      <c r="EL4" s="70"/>
      <c r="EM4" s="70"/>
      <c r="EN4" s="70"/>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314021</v>
      </c>
      <c r="D6" s="34">
        <f t="shared" si="3"/>
        <v>47</v>
      </c>
      <c r="E6" s="34">
        <f t="shared" si="3"/>
        <v>1</v>
      </c>
      <c r="F6" s="34">
        <f t="shared" si="3"/>
        <v>0</v>
      </c>
      <c r="G6" s="34">
        <f t="shared" si="3"/>
        <v>0</v>
      </c>
      <c r="H6" s="34" t="str">
        <f t="shared" si="3"/>
        <v>鳥取県　日野町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76.16</v>
      </c>
      <c r="Q6" s="35">
        <f t="shared" si="3"/>
        <v>2640</v>
      </c>
      <c r="R6" s="35">
        <f t="shared" si="3"/>
        <v>3054</v>
      </c>
      <c r="S6" s="35">
        <f t="shared" si="3"/>
        <v>133.97999999999999</v>
      </c>
      <c r="T6" s="35">
        <f t="shared" si="3"/>
        <v>22.79</v>
      </c>
      <c r="U6" s="35">
        <f t="shared" si="3"/>
        <v>2307</v>
      </c>
      <c r="V6" s="35">
        <f t="shared" si="3"/>
        <v>11.22</v>
      </c>
      <c r="W6" s="35">
        <f t="shared" si="3"/>
        <v>205.61</v>
      </c>
      <c r="X6" s="36">
        <f>IF(X7="",NA(),X7)</f>
        <v>57.2</v>
      </c>
      <c r="Y6" s="36">
        <f t="shared" ref="Y6:AG6" si="4">IF(Y7="",NA(),Y7)</f>
        <v>60.06</v>
      </c>
      <c r="Z6" s="36">
        <f t="shared" si="4"/>
        <v>62.89</v>
      </c>
      <c r="AA6" s="36">
        <f t="shared" si="4"/>
        <v>72.77</v>
      </c>
      <c r="AB6" s="36">
        <f t="shared" si="4"/>
        <v>71.180000000000007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1052.8800000000001</v>
      </c>
      <c r="BF6" s="36">
        <f t="shared" ref="BF6:BN6" si="7">IF(BF7="",NA(),BF7)</f>
        <v>937.91</v>
      </c>
      <c r="BG6" s="36">
        <f t="shared" si="7"/>
        <v>981.84</v>
      </c>
      <c r="BH6" s="36">
        <f t="shared" si="7"/>
        <v>968.15</v>
      </c>
      <c r="BI6" s="36">
        <f t="shared" si="7"/>
        <v>920.18</v>
      </c>
      <c r="BJ6" s="36">
        <f t="shared" si="7"/>
        <v>1134.67</v>
      </c>
      <c r="BK6" s="36">
        <f t="shared" si="7"/>
        <v>1144.79</v>
      </c>
      <c r="BL6" s="36">
        <f t="shared" si="7"/>
        <v>1061.58</v>
      </c>
      <c r="BM6" s="36">
        <f t="shared" si="7"/>
        <v>1007.7</v>
      </c>
      <c r="BN6" s="36">
        <f t="shared" si="7"/>
        <v>1018.52</v>
      </c>
      <c r="BO6" s="35" t="str">
        <f>IF(BO7="","",IF(BO7="-","【-】","【"&amp;SUBSTITUTE(TEXT(BO7,"#,##0.00"),"-","△")&amp;"】"))</f>
        <v>【1,084.05】</v>
      </c>
      <c r="BP6" s="36">
        <f>IF(BP7="",NA(),BP7)</f>
        <v>49.97</v>
      </c>
      <c r="BQ6" s="36">
        <f t="shared" ref="BQ6:BY6" si="8">IF(BQ7="",NA(),BQ7)</f>
        <v>52.99</v>
      </c>
      <c r="BR6" s="36">
        <f t="shared" si="8"/>
        <v>56.91</v>
      </c>
      <c r="BS6" s="36">
        <f t="shared" si="8"/>
        <v>61.62</v>
      </c>
      <c r="BT6" s="36">
        <f t="shared" si="8"/>
        <v>65.19</v>
      </c>
      <c r="BU6" s="36">
        <f t="shared" si="8"/>
        <v>40.6</v>
      </c>
      <c r="BV6" s="36">
        <f t="shared" si="8"/>
        <v>56.04</v>
      </c>
      <c r="BW6" s="36">
        <f t="shared" si="8"/>
        <v>58.52</v>
      </c>
      <c r="BX6" s="36">
        <f t="shared" si="8"/>
        <v>59.22</v>
      </c>
      <c r="BY6" s="36">
        <f t="shared" si="8"/>
        <v>58.79</v>
      </c>
      <c r="BZ6" s="35" t="str">
        <f>IF(BZ7="","",IF(BZ7="-","【-】","【"&amp;SUBSTITUTE(TEXT(BZ7,"#,##0.00"),"-","△")&amp;"】"))</f>
        <v>【53.46】</v>
      </c>
      <c r="CA6" s="36">
        <f>IF(CA7="",NA(),CA7)</f>
        <v>319.56</v>
      </c>
      <c r="CB6" s="36">
        <f t="shared" ref="CB6:CJ6" si="9">IF(CB7="",NA(),CB7)</f>
        <v>307.63</v>
      </c>
      <c r="CC6" s="36">
        <f t="shared" si="9"/>
        <v>284.52</v>
      </c>
      <c r="CD6" s="36">
        <f t="shared" si="9"/>
        <v>262.89</v>
      </c>
      <c r="CE6" s="36">
        <f t="shared" si="9"/>
        <v>251.09</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48.22</v>
      </c>
      <c r="CM6" s="36">
        <f t="shared" ref="CM6:CU6" si="10">IF(CM7="",NA(),CM7)</f>
        <v>48.23</v>
      </c>
      <c r="CN6" s="36">
        <f t="shared" si="10"/>
        <v>49.11</v>
      </c>
      <c r="CO6" s="36">
        <f t="shared" si="10"/>
        <v>49.12</v>
      </c>
      <c r="CP6" s="36">
        <f t="shared" si="10"/>
        <v>48.99</v>
      </c>
      <c r="CQ6" s="36">
        <f t="shared" si="10"/>
        <v>57.29</v>
      </c>
      <c r="CR6" s="36">
        <f t="shared" si="10"/>
        <v>55.9</v>
      </c>
      <c r="CS6" s="36">
        <f t="shared" si="10"/>
        <v>57.3</v>
      </c>
      <c r="CT6" s="36">
        <f t="shared" si="10"/>
        <v>56.76</v>
      </c>
      <c r="CU6" s="36">
        <f t="shared" si="10"/>
        <v>56.04</v>
      </c>
      <c r="CV6" s="35" t="str">
        <f>IF(CV7="","",IF(CV7="-","【-】","【"&amp;SUBSTITUTE(TEXT(CV7,"#,##0.00"),"-","△")&amp;"】"))</f>
        <v>【54.90】</v>
      </c>
      <c r="CW6" s="36">
        <f>IF(CW7="",NA(),CW7)</f>
        <v>75.239999999999995</v>
      </c>
      <c r="CX6" s="36">
        <f t="shared" ref="CX6:DF6" si="11">IF(CX7="",NA(),CX7)</f>
        <v>75.540000000000006</v>
      </c>
      <c r="CY6" s="36">
        <f t="shared" si="11"/>
        <v>74.87</v>
      </c>
      <c r="CZ6" s="36">
        <f t="shared" si="11"/>
        <v>75.5</v>
      </c>
      <c r="DA6" s="36">
        <f t="shared" si="11"/>
        <v>76.680000000000007</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314021</v>
      </c>
      <c r="D7" s="38">
        <v>47</v>
      </c>
      <c r="E7" s="38">
        <v>1</v>
      </c>
      <c r="F7" s="38">
        <v>0</v>
      </c>
      <c r="G7" s="38">
        <v>0</v>
      </c>
      <c r="H7" s="38" t="s">
        <v>95</v>
      </c>
      <c r="I7" s="38" t="s">
        <v>96</v>
      </c>
      <c r="J7" s="38" t="s">
        <v>97</v>
      </c>
      <c r="K7" s="38" t="s">
        <v>98</v>
      </c>
      <c r="L7" s="38" t="s">
        <v>99</v>
      </c>
      <c r="M7" s="38" t="s">
        <v>100</v>
      </c>
      <c r="N7" s="39" t="s">
        <v>101</v>
      </c>
      <c r="O7" s="39" t="s">
        <v>102</v>
      </c>
      <c r="P7" s="39">
        <v>76.16</v>
      </c>
      <c r="Q7" s="39">
        <v>2640</v>
      </c>
      <c r="R7" s="39">
        <v>3054</v>
      </c>
      <c r="S7" s="39">
        <v>133.97999999999999</v>
      </c>
      <c r="T7" s="39">
        <v>22.79</v>
      </c>
      <c r="U7" s="39">
        <v>2307</v>
      </c>
      <c r="V7" s="39">
        <v>11.22</v>
      </c>
      <c r="W7" s="39">
        <v>205.61</v>
      </c>
      <c r="X7" s="39">
        <v>57.2</v>
      </c>
      <c r="Y7" s="39">
        <v>60.06</v>
      </c>
      <c r="Z7" s="39">
        <v>62.89</v>
      </c>
      <c r="AA7" s="39">
        <v>72.77</v>
      </c>
      <c r="AB7" s="39">
        <v>71.180000000000007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1052.8800000000001</v>
      </c>
      <c r="BF7" s="39">
        <v>937.91</v>
      </c>
      <c r="BG7" s="39">
        <v>981.84</v>
      </c>
      <c r="BH7" s="39">
        <v>968.15</v>
      </c>
      <c r="BI7" s="39">
        <v>920.18</v>
      </c>
      <c r="BJ7" s="39">
        <v>1134.67</v>
      </c>
      <c r="BK7" s="39">
        <v>1144.79</v>
      </c>
      <c r="BL7" s="39">
        <v>1061.58</v>
      </c>
      <c r="BM7" s="39">
        <v>1007.7</v>
      </c>
      <c r="BN7" s="39">
        <v>1018.52</v>
      </c>
      <c r="BO7" s="39">
        <v>1084.05</v>
      </c>
      <c r="BP7" s="39">
        <v>49.97</v>
      </c>
      <c r="BQ7" s="39">
        <v>52.99</v>
      </c>
      <c r="BR7" s="39">
        <v>56.91</v>
      </c>
      <c r="BS7" s="39">
        <v>61.62</v>
      </c>
      <c r="BT7" s="39">
        <v>65.19</v>
      </c>
      <c r="BU7" s="39">
        <v>40.6</v>
      </c>
      <c r="BV7" s="39">
        <v>56.04</v>
      </c>
      <c r="BW7" s="39">
        <v>58.52</v>
      </c>
      <c r="BX7" s="39">
        <v>59.22</v>
      </c>
      <c r="BY7" s="39">
        <v>58.79</v>
      </c>
      <c r="BZ7" s="39">
        <v>53.46</v>
      </c>
      <c r="CA7" s="39">
        <v>319.56</v>
      </c>
      <c r="CB7" s="39">
        <v>307.63</v>
      </c>
      <c r="CC7" s="39">
        <v>284.52</v>
      </c>
      <c r="CD7" s="39">
        <v>262.89</v>
      </c>
      <c r="CE7" s="39">
        <v>251.09</v>
      </c>
      <c r="CF7" s="39">
        <v>440.03</v>
      </c>
      <c r="CG7" s="39">
        <v>304.35000000000002</v>
      </c>
      <c r="CH7" s="39">
        <v>296.3</v>
      </c>
      <c r="CI7" s="39">
        <v>292.89999999999998</v>
      </c>
      <c r="CJ7" s="39">
        <v>298.25</v>
      </c>
      <c r="CK7" s="39">
        <v>300.47000000000003</v>
      </c>
      <c r="CL7" s="39">
        <v>48.22</v>
      </c>
      <c r="CM7" s="39">
        <v>48.23</v>
      </c>
      <c r="CN7" s="39">
        <v>49.11</v>
      </c>
      <c r="CO7" s="39">
        <v>49.12</v>
      </c>
      <c r="CP7" s="39">
        <v>48.99</v>
      </c>
      <c r="CQ7" s="39">
        <v>57.29</v>
      </c>
      <c r="CR7" s="39">
        <v>55.9</v>
      </c>
      <c r="CS7" s="39">
        <v>57.3</v>
      </c>
      <c r="CT7" s="39">
        <v>56.76</v>
      </c>
      <c r="CU7" s="39">
        <v>56.04</v>
      </c>
      <c r="CV7" s="39">
        <v>54.9</v>
      </c>
      <c r="CW7" s="39">
        <v>75.239999999999995</v>
      </c>
      <c r="CX7" s="39">
        <v>75.540000000000006</v>
      </c>
      <c r="CY7" s="39">
        <v>74.87</v>
      </c>
      <c r="CZ7" s="39">
        <v>75.5</v>
      </c>
      <c r="DA7" s="39">
        <v>76.680000000000007</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111</v>
      </c>
      <c r="D13" t="s">
        <v>111</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U2063</cp:lastModifiedBy>
  <cp:lastPrinted>2021-01-14T05:12:58Z</cp:lastPrinted>
  <dcterms:created xsi:type="dcterms:W3CDTF">2020-12-04T02:21:38Z</dcterms:created>
  <dcterms:modified xsi:type="dcterms:W3CDTF">2021-01-14T05:25:21Z</dcterms:modified>
  <cp:category/>
</cp:coreProperties>
</file>