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<sst xmlns="http://schemas.openxmlformats.org/spreadsheetml/2006/main" count="194" uniqueCount="63">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</sst>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-1843</v>
      </c>
      <c r="C9" s="34">
        <f>C10+C11</f>
        <v>-1534</v>
      </c>
      <c r="D9" s="64">
        <f>IF(B9-C9=0,"-",(1-(B9/(B9-C9)))*-1)</f>
        <v>4.9644012944983817</v>
      </c>
      <c r="E9" s="34">
        <f>E10+E11</f>
        <v>-4127</v>
      </c>
      <c r="F9" s="64">
        <f>IF(B9-E9=0,"-",(1-(B9/(B9-E9)))*-1)</f>
        <v>-1.8069176882661997</v>
      </c>
      <c r="G9" s="34">
        <f>G10+G11</f>
        <v>-340</v>
      </c>
      <c r="H9" s="34">
        <f>H10+H11</f>
        <v>312</v>
      </c>
      <c r="I9" s="34">
        <f>I10+I11</f>
        <v>3750</v>
      </c>
      <c r="J9" s="34">
        <f>J10+J11</f>
        <v>652</v>
      </c>
      <c r="K9" s="34">
        <f>K10+K11</f>
        <v>7163</v>
      </c>
      <c r="L9" s="51">
        <f t="shared" ref="L9:L19" si="0">M9-N9</f>
        <v>-7.2716248366594423</v>
      </c>
      <c r="M9" s="55">
        <v>6.6727851442286648</v>
      </c>
      <c r="N9" s="55">
        <v>13.944409980888107</v>
      </c>
      <c r="O9" s="34">
        <f t="shared" ref="O9:W9" si="1">O10+O11</f>
        <v>-1503</v>
      </c>
      <c r="P9" s="34">
        <f t="shared" si="1"/>
        <v>3014</v>
      </c>
      <c r="Q9" s="34">
        <f t="shared" si="1"/>
        <v>15018</v>
      </c>
      <c r="R9" s="34">
        <f t="shared" si="1"/>
        <v>1982</v>
      </c>
      <c r="S9" s="34">
        <f t="shared" si="1"/>
        <v>1032</v>
      </c>
      <c r="T9" s="34">
        <f t="shared" si="1"/>
        <v>4517</v>
      </c>
      <c r="U9" s="34">
        <f t="shared" si="1"/>
        <v>15732</v>
      </c>
      <c r="V9" s="34">
        <f t="shared" si="1"/>
        <v>3485</v>
      </c>
      <c r="W9" s="34">
        <f t="shared" si="1"/>
        <v>1032</v>
      </c>
      <c r="X9" s="51">
        <v>-32.144859204409272</v>
      </c>
    </row>
    <row r="10" spans="1:24" ht="18.75" customHeight="1" x14ac:dyDescent="0.15">
      <c r="A10" s="6" t="s">
        <v>28</v>
      </c>
      <c r="B10" s="35">
        <f>B20+B21+B22+B23</f>
        <v>-1449</v>
      </c>
      <c r="C10" s="35">
        <f>C20+C21+C22+C23</f>
        <v>-1264</v>
      </c>
      <c r="D10" s="65">
        <f t="shared" ref="D10:D38" si="2">IF(B10-C10=0,"-",(1-(B10/(B10-C10)))*-1)</f>
        <v>6.8324324324324328</v>
      </c>
      <c r="E10" s="35">
        <f>E20+E21+E22+E23</f>
        <v>-2203</v>
      </c>
      <c r="F10" s="65">
        <f t="shared" ref="F10:F38" si="3">IF(B10-E10=0,"-",(1-(B10/(B10-E10)))*-1)</f>
        <v>-2.9217506631299734</v>
      </c>
      <c r="G10" s="35">
        <f>G20+G21+G22+G23</f>
        <v>-220</v>
      </c>
      <c r="H10" s="35">
        <f>H20+H21+H22+H23</f>
        <v>255</v>
      </c>
      <c r="I10" s="35">
        <f>I20+I21+I22+I23</f>
        <v>2990</v>
      </c>
      <c r="J10" s="35">
        <f>J20+J21+J22+J23</f>
        <v>475</v>
      </c>
      <c r="K10" s="35">
        <f>K20+K21+K22+K23</f>
        <v>4971</v>
      </c>
      <c r="L10" s="48">
        <f t="shared" si="0"/>
        <v>-6.269781433701473</v>
      </c>
      <c r="M10" s="56">
        <v>7.2672466617903435</v>
      </c>
      <c r="N10" s="56">
        <v>13.537028095491817</v>
      </c>
      <c r="O10" s="35">
        <f t="shared" ref="O10:W10" si="4">O20+O21+O22+O23</f>
        <v>-1229</v>
      </c>
      <c r="P10" s="35">
        <f t="shared" si="4"/>
        <v>2420</v>
      </c>
      <c r="Q10" s="35">
        <f t="shared" si="4"/>
        <v>11596</v>
      </c>
      <c r="R10" s="35">
        <f t="shared" si="4"/>
        <v>1725</v>
      </c>
      <c r="S10" s="35">
        <f t="shared" si="4"/>
        <v>695</v>
      </c>
      <c r="T10" s="35">
        <f t="shared" si="4"/>
        <v>3649</v>
      </c>
      <c r="U10" s="35">
        <f t="shared" si="4"/>
        <v>11818</v>
      </c>
      <c r="V10" s="35">
        <f t="shared" si="4"/>
        <v>2931</v>
      </c>
      <c r="W10" s="35">
        <f t="shared" si="4"/>
        <v>718</v>
      </c>
      <c r="X10" s="48">
        <v>-35.02527900917778</v>
      </c>
    </row>
    <row r="11" spans="1:24" ht="18.75" customHeight="1" x14ac:dyDescent="0.15">
      <c r="A11" s="2" t="s">
        <v>27</v>
      </c>
      <c r="B11" s="36">
        <f>B12+B13+B14+B15+B16</f>
        <v>-394</v>
      </c>
      <c r="C11" s="36">
        <f>C12+C13+C14+C15+C16</f>
        <v>-270</v>
      </c>
      <c r="D11" s="66">
        <f t="shared" si="2"/>
        <v>2.1774193548387095</v>
      </c>
      <c r="E11" s="36">
        <f>E12+E13+E14+E15+E16</f>
        <v>-1924</v>
      </c>
      <c r="F11" s="66">
        <f t="shared" si="3"/>
        <v>-1.257516339869281</v>
      </c>
      <c r="G11" s="36">
        <f>G12+G13+G14+G15+G16</f>
        <v>-120</v>
      </c>
      <c r="H11" s="36">
        <f>H12+H13+H14+H15+H16</f>
        <v>57</v>
      </c>
      <c r="I11" s="36">
        <f>I12+I13+I14+I15+I16</f>
        <v>760</v>
      </c>
      <c r="J11" s="36">
        <f>J12+J13+J14+J15+J16</f>
        <v>177</v>
      </c>
      <c r="K11" s="36">
        <f>K12+K13+K14+K15+K16</f>
        <v>2192</v>
      </c>
      <c r="L11" s="50">
        <f t="shared" si="0"/>
        <v>-10.284410922795772</v>
      </c>
      <c r="M11" s="57">
        <v>4.8850951883279921</v>
      </c>
      <c r="N11" s="57">
        <v>15.169506111123765</v>
      </c>
      <c r="O11" s="36">
        <f t="shared" ref="O11:W11" si="5">O12+O13+O14+O15+O16</f>
        <v>-274</v>
      </c>
      <c r="P11" s="36">
        <f t="shared" si="5"/>
        <v>594</v>
      </c>
      <c r="Q11" s="36">
        <f t="shared" si="5"/>
        <v>3422</v>
      </c>
      <c r="R11" s="36">
        <f t="shared" si="5"/>
        <v>257</v>
      </c>
      <c r="S11" s="36">
        <f t="shared" si="5"/>
        <v>337</v>
      </c>
      <c r="T11" s="36">
        <f t="shared" si="5"/>
        <v>868</v>
      </c>
      <c r="U11" s="36">
        <f t="shared" si="5"/>
        <v>3914</v>
      </c>
      <c r="V11" s="36">
        <f t="shared" si="5"/>
        <v>554</v>
      </c>
      <c r="W11" s="36">
        <f t="shared" si="5"/>
        <v>314</v>
      </c>
      <c r="X11" s="53">
        <v>-23.482738273717025</v>
      </c>
    </row>
    <row r="12" spans="1:24" ht="18.75" customHeight="1" x14ac:dyDescent="0.15">
      <c r="A12" s="6" t="s">
        <v>26</v>
      </c>
      <c r="B12" s="35">
        <f>B24</f>
        <v>-31</v>
      </c>
      <c r="C12" s="35">
        <f>C24</f>
        <v>-8</v>
      </c>
      <c r="D12" s="65">
        <f t="shared" si="2"/>
        <v>0.34782608695652173</v>
      </c>
      <c r="E12" s="35">
        <f>E24</f>
        <v>-189</v>
      </c>
      <c r="F12" s="65">
        <f t="shared" si="3"/>
        <v>-1.1962025316455696</v>
      </c>
      <c r="G12" s="35">
        <f>G24</f>
        <v>-3</v>
      </c>
      <c r="H12" s="35">
        <f>H24</f>
        <v>5</v>
      </c>
      <c r="I12" s="35">
        <f>I24</f>
        <v>67</v>
      </c>
      <c r="J12" s="35">
        <f>J24</f>
        <v>8</v>
      </c>
      <c r="K12" s="35">
        <f>K24</f>
        <v>190</v>
      </c>
      <c r="L12" s="48">
        <f t="shared" si="0"/>
        <v>-3.2968621098713164</v>
      </c>
      <c r="M12" s="56">
        <v>5.4947701831188613</v>
      </c>
      <c r="N12" s="56">
        <v>8.7916322929901778</v>
      </c>
      <c r="O12" s="35">
        <f t="shared" ref="O12:W12" si="6">O24</f>
        <v>-28</v>
      </c>
      <c r="P12" s="35">
        <f t="shared" si="6"/>
        <v>50</v>
      </c>
      <c r="Q12" s="35">
        <f t="shared" si="6"/>
        <v>261</v>
      </c>
      <c r="R12" s="35">
        <f t="shared" si="6"/>
        <v>26</v>
      </c>
      <c r="S12" s="35">
        <f t="shared" si="6"/>
        <v>24</v>
      </c>
      <c r="T12" s="35">
        <f t="shared" si="6"/>
        <v>78</v>
      </c>
      <c r="U12" s="35">
        <f t="shared" si="6"/>
        <v>327</v>
      </c>
      <c r="V12" s="35">
        <f t="shared" si="6"/>
        <v>50</v>
      </c>
      <c r="W12" s="35">
        <f t="shared" si="6"/>
        <v>28</v>
      </c>
      <c r="X12" s="48">
        <v>-30.770713025465625</v>
      </c>
    </row>
    <row r="13" spans="1:24" ht="18.75" customHeight="1" x14ac:dyDescent="0.15">
      <c r="A13" s="4" t="s">
        <v>25</v>
      </c>
      <c r="B13" s="37">
        <f>B25+B26+B27</f>
        <v>-96</v>
      </c>
      <c r="C13" s="37">
        <f>C25+C26+C27</f>
        <v>-73</v>
      </c>
      <c r="D13" s="67">
        <f t="shared" si="2"/>
        <v>3.1739130434782608</v>
      </c>
      <c r="E13" s="37">
        <f>E25+E26+E27</f>
        <v>-447</v>
      </c>
      <c r="F13" s="67">
        <f t="shared" si="3"/>
        <v>-1.2735042735042734</v>
      </c>
      <c r="G13" s="37">
        <f>G25+G26+G27</f>
        <v>-21</v>
      </c>
      <c r="H13" s="37">
        <f>H25+H26+H27</f>
        <v>11</v>
      </c>
      <c r="I13" s="37">
        <f>I25+I26+I27</f>
        <v>130</v>
      </c>
      <c r="J13" s="37">
        <f>J25+J26+J27</f>
        <v>32</v>
      </c>
      <c r="K13" s="37">
        <f>K25+K26+K27</f>
        <v>416</v>
      </c>
      <c r="L13" s="49">
        <f t="shared" si="0"/>
        <v>-9.9093485298224202</v>
      </c>
      <c r="M13" s="58">
        <v>5.1906111346688872</v>
      </c>
      <c r="N13" s="58">
        <v>15.099959664491307</v>
      </c>
      <c r="O13" s="37">
        <f t="shared" ref="O13:W13" si="7">O25+O26+O27</f>
        <v>-75</v>
      </c>
      <c r="P13" s="37">
        <f t="shared" si="7"/>
        <v>94</v>
      </c>
      <c r="Q13" s="37">
        <f t="shared" si="7"/>
        <v>559</v>
      </c>
      <c r="R13" s="37">
        <f t="shared" si="7"/>
        <v>38</v>
      </c>
      <c r="S13" s="37">
        <f t="shared" si="7"/>
        <v>56</v>
      </c>
      <c r="T13" s="37">
        <f t="shared" si="7"/>
        <v>169</v>
      </c>
      <c r="U13" s="37">
        <f t="shared" si="7"/>
        <v>720</v>
      </c>
      <c r="V13" s="37">
        <f t="shared" si="7"/>
        <v>96</v>
      </c>
      <c r="W13" s="37">
        <f t="shared" si="7"/>
        <v>73</v>
      </c>
      <c r="X13" s="49">
        <v>-35.390530463651487</v>
      </c>
    </row>
    <row r="14" spans="1:24" ht="18.75" customHeight="1" x14ac:dyDescent="0.15">
      <c r="A14" s="4" t="s">
        <v>24</v>
      </c>
      <c r="B14" s="37">
        <f>B28+B29+B30+B31</f>
        <v>-141</v>
      </c>
      <c r="C14" s="37">
        <f>C28+C29+C30+C31</f>
        <v>-112</v>
      </c>
      <c r="D14" s="67">
        <f t="shared" si="2"/>
        <v>3.8620689655172411</v>
      </c>
      <c r="E14" s="37">
        <f>E28+E29+E30+E31</f>
        <v>-590</v>
      </c>
      <c r="F14" s="67">
        <f t="shared" si="3"/>
        <v>-1.3140311804008908</v>
      </c>
      <c r="G14" s="37">
        <f>G28+G29+G30+G31</f>
        <v>-40</v>
      </c>
      <c r="H14" s="37">
        <f>H28+H29+H30+H31</f>
        <v>24</v>
      </c>
      <c r="I14" s="37">
        <f>I28+I29+I30+I31</f>
        <v>310</v>
      </c>
      <c r="J14" s="37">
        <f>J28+J29+J30+J31</f>
        <v>64</v>
      </c>
      <c r="K14" s="37">
        <f>K28+K29+K30+K31</f>
        <v>750</v>
      </c>
      <c r="L14" s="49">
        <f t="shared" si="0"/>
        <v>-8.9915374851655017</v>
      </c>
      <c r="M14" s="58">
        <v>5.3949224910993019</v>
      </c>
      <c r="N14" s="58">
        <v>14.386459976264804</v>
      </c>
      <c r="O14" s="37">
        <f t="shared" ref="O14:W14" si="8">O28+O29+O30+O31</f>
        <v>-101</v>
      </c>
      <c r="P14" s="37">
        <f t="shared" si="8"/>
        <v>223</v>
      </c>
      <c r="Q14" s="37">
        <f t="shared" si="8"/>
        <v>1327</v>
      </c>
      <c r="R14" s="37">
        <f t="shared" si="8"/>
        <v>84</v>
      </c>
      <c r="S14" s="37">
        <f t="shared" si="8"/>
        <v>139</v>
      </c>
      <c r="T14" s="37">
        <f t="shared" si="8"/>
        <v>324</v>
      </c>
      <c r="U14" s="37">
        <f t="shared" si="8"/>
        <v>1477</v>
      </c>
      <c r="V14" s="37">
        <f t="shared" si="8"/>
        <v>230</v>
      </c>
      <c r="W14" s="37">
        <f t="shared" si="8"/>
        <v>94</v>
      </c>
      <c r="X14" s="49">
        <v>-22.703632150042893</v>
      </c>
    </row>
    <row r="15" spans="1:24" ht="18.75" customHeight="1" x14ac:dyDescent="0.15">
      <c r="A15" s="4" t="s">
        <v>23</v>
      </c>
      <c r="B15" s="37">
        <f>B32+B33+B34+B35</f>
        <v>-93</v>
      </c>
      <c r="C15" s="37">
        <f>C32+C33+C34+C35</f>
        <v>-74</v>
      </c>
      <c r="D15" s="67">
        <f t="shared" si="2"/>
        <v>3.8947368421052628</v>
      </c>
      <c r="E15" s="37">
        <f>E32+E33+E34+E35</f>
        <v>-447</v>
      </c>
      <c r="F15" s="67">
        <f t="shared" si="3"/>
        <v>-1.2627118644067796</v>
      </c>
      <c r="G15" s="37">
        <f>G32+G33+G34+G35</f>
        <v>-40</v>
      </c>
      <c r="H15" s="37">
        <f>H32+H33+H34+H35</f>
        <v>13</v>
      </c>
      <c r="I15" s="37">
        <f>I32+I33+I34+I35</f>
        <v>213</v>
      </c>
      <c r="J15" s="37">
        <f>J32+J33+J34+J35</f>
        <v>53</v>
      </c>
      <c r="K15" s="39">
        <f>K32+K33+K34+K35</f>
        <v>592</v>
      </c>
      <c r="L15" s="49">
        <f>M15-N15</f>
        <v>-11.86017985231639</v>
      </c>
      <c r="M15" s="58">
        <v>3.8545584520028267</v>
      </c>
      <c r="N15" s="58">
        <v>15.714738304319217</v>
      </c>
      <c r="O15" s="39">
        <f t="shared" ref="O15:W15" si="9">O32+O33+O34+O35</f>
        <v>-53</v>
      </c>
      <c r="P15" s="37">
        <f t="shared" si="9"/>
        <v>177</v>
      </c>
      <c r="Q15" s="37">
        <f t="shared" si="9"/>
        <v>1049</v>
      </c>
      <c r="R15" s="37">
        <f t="shared" si="9"/>
        <v>90</v>
      </c>
      <c r="S15" s="37">
        <f t="shared" si="9"/>
        <v>87</v>
      </c>
      <c r="T15" s="37">
        <f>T32+T33+T34+T35</f>
        <v>230</v>
      </c>
      <c r="U15" s="37">
        <f t="shared" si="9"/>
        <v>1117</v>
      </c>
      <c r="V15" s="37">
        <f t="shared" si="9"/>
        <v>143</v>
      </c>
      <c r="W15" s="37">
        <f t="shared" si="9"/>
        <v>87</v>
      </c>
      <c r="X15" s="49">
        <v>-15.714738304319219</v>
      </c>
    </row>
    <row r="16" spans="1:24" ht="18.75" customHeight="1" x14ac:dyDescent="0.15">
      <c r="A16" s="2" t="s">
        <v>22</v>
      </c>
      <c r="B16" s="36">
        <f>B36+B37+B38</f>
        <v>-33</v>
      </c>
      <c r="C16" s="36">
        <f>C36+C37+C38</f>
        <v>-3</v>
      </c>
      <c r="D16" s="66">
        <f t="shared" si="2"/>
        <v>0.10000000000000009</v>
      </c>
      <c r="E16" s="36">
        <f>E36+E37+E38</f>
        <v>-251</v>
      </c>
      <c r="F16" s="66">
        <f t="shared" si="3"/>
        <v>-1.1513761467889909</v>
      </c>
      <c r="G16" s="36">
        <f>G36+G37+G38</f>
        <v>-16</v>
      </c>
      <c r="H16" s="36">
        <f>H36+H37+H38</f>
        <v>4</v>
      </c>
      <c r="I16" s="36">
        <f>I36+I37+I38</f>
        <v>40</v>
      </c>
      <c r="J16" s="36">
        <f>J36+J37+J38</f>
        <v>20</v>
      </c>
      <c r="K16" s="36">
        <f>K36+K37+K38</f>
        <v>244</v>
      </c>
      <c r="L16" s="50">
        <f t="shared" si="0"/>
        <v>-19.566586702762102</v>
      </c>
      <c r="M16" s="57">
        <v>4.8916466756905255</v>
      </c>
      <c r="N16" s="57">
        <v>24.458233378452629</v>
      </c>
      <c r="O16" s="36">
        <f t="shared" ref="O16:W16" si="10">O36+O37+O38</f>
        <v>-17</v>
      </c>
      <c r="P16" s="36">
        <f t="shared" si="10"/>
        <v>50</v>
      </c>
      <c r="Q16" s="36">
        <f t="shared" si="10"/>
        <v>226</v>
      </c>
      <c r="R16" s="36">
        <f t="shared" si="10"/>
        <v>19</v>
      </c>
      <c r="S16" s="36">
        <f t="shared" si="10"/>
        <v>31</v>
      </c>
      <c r="T16" s="36">
        <f t="shared" si="10"/>
        <v>67</v>
      </c>
      <c r="U16" s="36">
        <f t="shared" si="10"/>
        <v>273</v>
      </c>
      <c r="V16" s="36">
        <f t="shared" si="10"/>
        <v>35</v>
      </c>
      <c r="W16" s="36">
        <f t="shared" si="10"/>
        <v>32</v>
      </c>
      <c r="X16" s="53">
        <v>-20.789498371684751</v>
      </c>
    </row>
    <row r="17" spans="1:24" ht="18.75" customHeight="1" x14ac:dyDescent="0.15">
      <c r="A17" s="6" t="s">
        <v>21</v>
      </c>
      <c r="B17" s="35">
        <f>B12+B13+B20</f>
        <v>-629</v>
      </c>
      <c r="C17" s="35">
        <f>C12+C13+C20</f>
        <v>-464</v>
      </c>
      <c r="D17" s="65">
        <f t="shared" si="2"/>
        <v>2.812121212121212</v>
      </c>
      <c r="E17" s="35">
        <f>E12+E13+E20</f>
        <v>-1644</v>
      </c>
      <c r="F17" s="65">
        <f t="shared" si="3"/>
        <v>-1.619704433497537</v>
      </c>
      <c r="G17" s="35">
        <f>G12+G13+G20</f>
        <v>-110</v>
      </c>
      <c r="H17" s="35">
        <f>H12+H13+H20</f>
        <v>128</v>
      </c>
      <c r="I17" s="35">
        <f>I12+I13+I20</f>
        <v>1548</v>
      </c>
      <c r="J17" s="35">
        <f>J12+J13+J20</f>
        <v>238</v>
      </c>
      <c r="K17" s="35">
        <f>K12+K13+K20</f>
        <v>2781</v>
      </c>
      <c r="L17" s="48">
        <f t="shared" si="0"/>
        <v>-5.7970579245204306</v>
      </c>
      <c r="M17" s="56">
        <v>6.7456674030783166</v>
      </c>
      <c r="N17" s="56">
        <v>12.542725327598747</v>
      </c>
      <c r="O17" s="35">
        <f t="shared" ref="O17:W17" si="11">O12+O13+O20</f>
        <v>-519</v>
      </c>
      <c r="P17" s="35">
        <f t="shared" si="11"/>
        <v>1136</v>
      </c>
      <c r="Q17" s="35">
        <f t="shared" si="11"/>
        <v>5206</v>
      </c>
      <c r="R17" s="35">
        <f t="shared" si="11"/>
        <v>765</v>
      </c>
      <c r="S17" s="35">
        <f t="shared" si="11"/>
        <v>371</v>
      </c>
      <c r="T17" s="35">
        <f t="shared" si="11"/>
        <v>1655</v>
      </c>
      <c r="U17" s="35">
        <f t="shared" si="11"/>
        <v>5617</v>
      </c>
      <c r="V17" s="35">
        <f t="shared" si="11"/>
        <v>1313</v>
      </c>
      <c r="W17" s="35">
        <f t="shared" si="11"/>
        <v>342</v>
      </c>
      <c r="X17" s="48">
        <v>-27.351573298419119</v>
      </c>
    </row>
    <row r="18" spans="1:24" ht="18.75" customHeight="1" x14ac:dyDescent="0.15">
      <c r="A18" s="4" t="s">
        <v>20</v>
      </c>
      <c r="B18" s="37">
        <f>B14+B22</f>
        <v>-334</v>
      </c>
      <c r="C18" s="37">
        <f>C14+C22</f>
        <v>-279</v>
      </c>
      <c r="D18" s="67">
        <f t="shared" si="2"/>
        <v>5.0727272727272723</v>
      </c>
      <c r="E18" s="37">
        <f>E14+E22</f>
        <v>-1112</v>
      </c>
      <c r="F18" s="67">
        <f t="shared" si="3"/>
        <v>-1.4293059125964009</v>
      </c>
      <c r="G18" s="37">
        <f>G14+G22</f>
        <v>-68</v>
      </c>
      <c r="H18" s="37">
        <f>H14+H22</f>
        <v>49</v>
      </c>
      <c r="I18" s="37">
        <f>I14+I22</f>
        <v>623</v>
      </c>
      <c r="J18" s="37">
        <f>J14+J22</f>
        <v>117</v>
      </c>
      <c r="K18" s="37">
        <f>K14+K22</f>
        <v>1369</v>
      </c>
      <c r="L18" s="49">
        <f t="shared" si="0"/>
        <v>-8.1282947512240753</v>
      </c>
      <c r="M18" s="58">
        <v>5.8571535707349947</v>
      </c>
      <c r="N18" s="58">
        <v>13.985448321959071</v>
      </c>
      <c r="O18" s="37">
        <f t="shared" ref="O18:W18" si="12">O14+O22</f>
        <v>-266</v>
      </c>
      <c r="P18" s="37">
        <f t="shared" si="12"/>
        <v>445</v>
      </c>
      <c r="Q18" s="37">
        <f t="shared" si="12"/>
        <v>2573</v>
      </c>
      <c r="R18" s="37">
        <f t="shared" si="12"/>
        <v>216</v>
      </c>
      <c r="S18" s="37">
        <f t="shared" si="12"/>
        <v>229</v>
      </c>
      <c r="T18" s="37">
        <f t="shared" si="12"/>
        <v>711</v>
      </c>
      <c r="U18" s="37">
        <f t="shared" si="12"/>
        <v>2939</v>
      </c>
      <c r="V18" s="37">
        <f t="shared" si="12"/>
        <v>465</v>
      </c>
      <c r="W18" s="37">
        <f t="shared" si="12"/>
        <v>246</v>
      </c>
      <c r="X18" s="49">
        <v>-31.795976526847106</v>
      </c>
    </row>
    <row r="19" spans="1:24" ht="18.75" customHeight="1" x14ac:dyDescent="0.15">
      <c r="A19" s="2" t="s">
        <v>19</v>
      </c>
      <c r="B19" s="36">
        <f>B15+B16+B21+B23</f>
        <v>-880</v>
      </c>
      <c r="C19" s="36">
        <f>C15+C16+C21+C23</f>
        <v>-791</v>
      </c>
      <c r="D19" s="66">
        <f t="shared" si="2"/>
        <v>8.8876404494382015</v>
      </c>
      <c r="E19" s="36">
        <f>E15+E16+E21+E23</f>
        <v>-1371</v>
      </c>
      <c r="F19" s="66">
        <f t="shared" si="3"/>
        <v>-2.7922606924643585</v>
      </c>
      <c r="G19" s="36">
        <f>G15+G16+G21+G23</f>
        <v>-162</v>
      </c>
      <c r="H19" s="36">
        <f>H15+H16+H21+H23</f>
        <v>135</v>
      </c>
      <c r="I19" s="36">
        <f>I15+I16+I21+I23</f>
        <v>1579</v>
      </c>
      <c r="J19" s="36">
        <f>J15+J16+J21+J23</f>
        <v>297</v>
      </c>
      <c r="K19" s="38">
        <f>K15+K16+K21+K23</f>
        <v>3013</v>
      </c>
      <c r="L19" s="50">
        <f t="shared" si="0"/>
        <v>-8.3435882001089592</v>
      </c>
      <c r="M19" s="57">
        <v>6.9529901667574681</v>
      </c>
      <c r="N19" s="57">
        <v>15.296578366866427</v>
      </c>
      <c r="O19" s="38">
        <f t="shared" ref="O19:W19" si="13">O15+O16+O21+O23</f>
        <v>-718</v>
      </c>
      <c r="P19" s="38">
        <f>P15+P16+P21+P23</f>
        <v>1433</v>
      </c>
      <c r="Q19" s="36">
        <f t="shared" si="13"/>
        <v>7239</v>
      </c>
      <c r="R19" s="36">
        <f t="shared" si="13"/>
        <v>1001</v>
      </c>
      <c r="S19" s="36">
        <f t="shared" si="13"/>
        <v>432</v>
      </c>
      <c r="T19" s="36">
        <f t="shared" si="13"/>
        <v>2151</v>
      </c>
      <c r="U19" s="36">
        <f t="shared" si="13"/>
        <v>7176</v>
      </c>
      <c r="V19" s="36">
        <f t="shared" si="13"/>
        <v>1707</v>
      </c>
      <c r="W19" s="36">
        <f t="shared" si="13"/>
        <v>444</v>
      </c>
      <c r="X19" s="53">
        <v>-36.979606960976767</v>
      </c>
    </row>
    <row r="20" spans="1:24" ht="18.75" customHeight="1" x14ac:dyDescent="0.15">
      <c r="A20" s="5" t="s">
        <v>18</v>
      </c>
      <c r="B20" s="40">
        <f>G20+O20</f>
        <v>-502</v>
      </c>
      <c r="C20" s="40">
        <v>-383</v>
      </c>
      <c r="D20" s="68">
        <f t="shared" si="2"/>
        <v>3.2184873949579833</v>
      </c>
      <c r="E20" s="40">
        <f>I20-K20+Q20-U20</f>
        <v>-1008</v>
      </c>
      <c r="F20" s="68">
        <f t="shared" si="3"/>
        <v>-1.9920948616600791</v>
      </c>
      <c r="G20" s="40">
        <f>H20-J20</f>
        <v>-86</v>
      </c>
      <c r="H20" s="40">
        <v>112</v>
      </c>
      <c r="I20" s="40">
        <v>1351</v>
      </c>
      <c r="J20" s="40">
        <v>198</v>
      </c>
      <c r="K20" s="40">
        <v>2175</v>
      </c>
      <c r="L20" s="48">
        <f>M20-N20</f>
        <v>-5.3932103965427087</v>
      </c>
      <c r="M20" s="56">
        <v>7.0237158652649248</v>
      </c>
      <c r="N20" s="56">
        <v>12.416926261807633</v>
      </c>
      <c r="O20" s="40">
        <f>P20-T20</f>
        <v>-416</v>
      </c>
      <c r="P20" s="40">
        <f>R20+S20</f>
        <v>992</v>
      </c>
      <c r="Q20" s="41">
        <v>4386</v>
      </c>
      <c r="R20" s="41">
        <v>701</v>
      </c>
      <c r="S20" s="41">
        <v>291</v>
      </c>
      <c r="T20" s="41">
        <f>SUM(V20:W20)</f>
        <v>1408</v>
      </c>
      <c r="U20" s="41">
        <v>4570</v>
      </c>
      <c r="V20" s="41">
        <v>1167</v>
      </c>
      <c r="W20" s="41">
        <v>241</v>
      </c>
      <c r="X20" s="52">
        <v>-26.088087499555442</v>
      </c>
    </row>
    <row r="21" spans="1:24" ht="18.75" customHeight="1" x14ac:dyDescent="0.15">
      <c r="A21" s="3" t="s">
        <v>17</v>
      </c>
      <c r="B21" s="42">
        <f t="shared" ref="B21:B38" si="14">G21+O21</f>
        <v>-605</v>
      </c>
      <c r="C21" s="42">
        <v>-591</v>
      </c>
      <c r="D21" s="69">
        <f t="shared" si="2"/>
        <v>42.214285714285715</v>
      </c>
      <c r="E21" s="42">
        <f t="shared" ref="E21:E38" si="15">I21-K21+Q21-U21</f>
        <v>-385</v>
      </c>
      <c r="F21" s="69">
        <f t="shared" si="3"/>
        <v>1.75</v>
      </c>
      <c r="G21" s="42">
        <f t="shared" ref="G21:G38" si="16">H21-J21</f>
        <v>-90</v>
      </c>
      <c r="H21" s="42">
        <v>96</v>
      </c>
      <c r="I21" s="42">
        <v>1143</v>
      </c>
      <c r="J21" s="42">
        <v>186</v>
      </c>
      <c r="K21" s="42">
        <v>1746</v>
      </c>
      <c r="L21" s="49">
        <f t="shared" ref="L21:L38" si="17">M21-N21</f>
        <v>-7.220576863645177</v>
      </c>
      <c r="M21" s="58">
        <v>7.7019486545548537</v>
      </c>
      <c r="N21" s="58">
        <v>14.922525518200031</v>
      </c>
      <c r="O21" s="42">
        <f t="shared" ref="O21:O38" si="18">P21-T21</f>
        <v>-515</v>
      </c>
      <c r="P21" s="42">
        <f t="shared" ref="P21:P38" si="19">R21+S21</f>
        <v>1007</v>
      </c>
      <c r="Q21" s="42">
        <v>4804</v>
      </c>
      <c r="R21" s="42">
        <v>737</v>
      </c>
      <c r="S21" s="42">
        <v>270</v>
      </c>
      <c r="T21" s="42">
        <f t="shared" ref="T21:T38" si="20">SUM(V21:W21)</f>
        <v>1522</v>
      </c>
      <c r="U21" s="42">
        <v>4586</v>
      </c>
      <c r="V21" s="42">
        <v>1253</v>
      </c>
      <c r="W21" s="42">
        <v>269</v>
      </c>
      <c r="X21" s="49">
        <v>-41.317745386414046</v>
      </c>
    </row>
    <row r="22" spans="1:24" ht="18.75" customHeight="1" x14ac:dyDescent="0.15">
      <c r="A22" s="3" t="s">
        <v>16</v>
      </c>
      <c r="B22" s="42">
        <f t="shared" si="14"/>
        <v>-193</v>
      </c>
      <c r="C22" s="42">
        <v>-167</v>
      </c>
      <c r="D22" s="69">
        <f t="shared" si="2"/>
        <v>6.4230769230769234</v>
      </c>
      <c r="E22" s="42">
        <f t="shared" si="15"/>
        <v>-522</v>
      </c>
      <c r="F22" s="69">
        <f t="shared" si="3"/>
        <v>-1.5866261398176293</v>
      </c>
      <c r="G22" s="42">
        <f t="shared" si="16"/>
        <v>-28</v>
      </c>
      <c r="H22" s="42">
        <v>25</v>
      </c>
      <c r="I22" s="42">
        <v>313</v>
      </c>
      <c r="J22" s="42">
        <v>53</v>
      </c>
      <c r="K22" s="42">
        <v>619</v>
      </c>
      <c r="L22" s="49">
        <f t="shared" si="17"/>
        <v>-7.1479428332431096</v>
      </c>
      <c r="M22" s="58">
        <v>6.3820918153956336</v>
      </c>
      <c r="N22" s="58">
        <v>13.530034648638743</v>
      </c>
      <c r="O22" s="42">
        <f t="shared" si="18"/>
        <v>-165</v>
      </c>
      <c r="P22" s="42">
        <f t="shared" si="19"/>
        <v>222</v>
      </c>
      <c r="Q22" s="42">
        <v>1246</v>
      </c>
      <c r="R22" s="42">
        <v>132</v>
      </c>
      <c r="S22" s="42">
        <v>90</v>
      </c>
      <c r="T22" s="42">
        <f t="shared" si="20"/>
        <v>387</v>
      </c>
      <c r="U22" s="42">
        <v>1462</v>
      </c>
      <c r="V22" s="42">
        <v>235</v>
      </c>
      <c r="W22" s="42">
        <v>152</v>
      </c>
      <c r="X22" s="49">
        <v>-42.121805981611182</v>
      </c>
    </row>
    <row r="23" spans="1:24" ht="18.75" customHeight="1" x14ac:dyDescent="0.15">
      <c r="A23" s="1" t="s">
        <v>15</v>
      </c>
      <c r="B23" s="43">
        <f t="shared" si="14"/>
        <v>-149</v>
      </c>
      <c r="C23" s="43">
        <v>-123</v>
      </c>
      <c r="D23" s="70">
        <f t="shared" si="2"/>
        <v>4.7307692307692308</v>
      </c>
      <c r="E23" s="43">
        <f t="shared" si="15"/>
        <v>-288</v>
      </c>
      <c r="F23" s="70">
        <f t="shared" si="3"/>
        <v>-2.0719424460431655</v>
      </c>
      <c r="G23" s="43">
        <f t="shared" si="16"/>
        <v>-16</v>
      </c>
      <c r="H23" s="43">
        <v>22</v>
      </c>
      <c r="I23" s="43">
        <v>183</v>
      </c>
      <c r="J23" s="43">
        <v>38</v>
      </c>
      <c r="K23" s="44">
        <v>431</v>
      </c>
      <c r="L23" s="50">
        <f t="shared" si="17"/>
        <v>-5.7942083712420738</v>
      </c>
      <c r="M23" s="57">
        <v>7.9670365104578513</v>
      </c>
      <c r="N23" s="57">
        <v>13.761244881699925</v>
      </c>
      <c r="O23" s="44">
        <f t="shared" si="18"/>
        <v>-133</v>
      </c>
      <c r="P23" s="44">
        <f t="shared" si="19"/>
        <v>199</v>
      </c>
      <c r="Q23" s="43">
        <v>1160</v>
      </c>
      <c r="R23" s="43">
        <v>155</v>
      </c>
      <c r="S23" s="43">
        <v>44</v>
      </c>
      <c r="T23" s="43">
        <f t="shared" si="20"/>
        <v>332</v>
      </c>
      <c r="U23" s="43">
        <v>1200</v>
      </c>
      <c r="V23" s="43">
        <v>276</v>
      </c>
      <c r="W23" s="43">
        <v>56</v>
      </c>
      <c r="X23" s="54">
        <v>-48.164357085949746</v>
      </c>
    </row>
    <row r="24" spans="1:24" ht="18.75" customHeight="1" x14ac:dyDescent="0.15">
      <c r="A24" s="7" t="s">
        <v>14</v>
      </c>
      <c r="B24" s="45">
        <f t="shared" si="14"/>
        <v>-31</v>
      </c>
      <c r="C24" s="45">
        <v>-8</v>
      </c>
      <c r="D24" s="71">
        <f t="shared" si="2"/>
        <v>0.34782608695652173</v>
      </c>
      <c r="E24" s="40">
        <f t="shared" si="15"/>
        <v>-189</v>
      </c>
      <c r="F24" s="71">
        <f t="shared" si="3"/>
        <v>-1.1962025316455696</v>
      </c>
      <c r="G24" s="40">
        <f t="shared" si="16"/>
        <v>-3</v>
      </c>
      <c r="H24" s="45">
        <v>5</v>
      </c>
      <c r="I24" s="45">
        <v>67</v>
      </c>
      <c r="J24" s="45">
        <v>8</v>
      </c>
      <c r="K24" s="46">
        <v>190</v>
      </c>
      <c r="L24" s="51">
        <f t="shared" si="17"/>
        <v>-3.2968621098713164</v>
      </c>
      <c r="M24" s="55">
        <v>5.4947701831188613</v>
      </c>
      <c r="N24" s="55">
        <v>8.7916322929901778</v>
      </c>
      <c r="O24" s="40">
        <f t="shared" si="18"/>
        <v>-28</v>
      </c>
      <c r="P24" s="45">
        <f t="shared" si="19"/>
        <v>50</v>
      </c>
      <c r="Q24" s="45">
        <v>261</v>
      </c>
      <c r="R24" s="45">
        <v>26</v>
      </c>
      <c r="S24" s="45">
        <v>24</v>
      </c>
      <c r="T24" s="45">
        <f t="shared" si="20"/>
        <v>78</v>
      </c>
      <c r="U24" s="45">
        <v>327</v>
      </c>
      <c r="V24" s="45">
        <v>50</v>
      </c>
      <c r="W24" s="45">
        <v>28</v>
      </c>
      <c r="X24" s="51">
        <v>-30.770713025465625</v>
      </c>
    </row>
    <row r="25" spans="1:24" ht="18.75" customHeight="1" x14ac:dyDescent="0.15">
      <c r="A25" s="5" t="s">
        <v>13</v>
      </c>
      <c r="B25" s="40">
        <f t="shared" si="14"/>
        <v>-14</v>
      </c>
      <c r="C25" s="40">
        <v>-10</v>
      </c>
      <c r="D25" s="68">
        <f t="shared" si="2"/>
        <v>2.5</v>
      </c>
      <c r="E25" s="40">
        <f t="shared" si="15"/>
        <v>-83</v>
      </c>
      <c r="F25" s="68">
        <f t="shared" si="3"/>
        <v>-1.2028985507246377</v>
      </c>
      <c r="G25" s="40">
        <f t="shared" si="16"/>
        <v>-3</v>
      </c>
      <c r="H25" s="40">
        <v>1</v>
      </c>
      <c r="I25" s="40">
        <v>6</v>
      </c>
      <c r="J25" s="40">
        <v>4</v>
      </c>
      <c r="K25" s="40">
        <v>63</v>
      </c>
      <c r="L25" s="48">
        <f t="shared" si="17"/>
        <v>-12.530181144079918</v>
      </c>
      <c r="M25" s="56">
        <v>4.1767270480266392</v>
      </c>
      <c r="N25" s="56">
        <v>16.706908192106557</v>
      </c>
      <c r="O25" s="40">
        <f t="shared" si="18"/>
        <v>-11</v>
      </c>
      <c r="P25" s="40">
        <f t="shared" si="19"/>
        <v>11</v>
      </c>
      <c r="Q25" s="40">
        <v>64</v>
      </c>
      <c r="R25" s="40">
        <v>4</v>
      </c>
      <c r="S25" s="40">
        <v>7</v>
      </c>
      <c r="T25" s="40">
        <f t="shared" si="20"/>
        <v>22</v>
      </c>
      <c r="U25" s="40">
        <v>90</v>
      </c>
      <c r="V25" s="40">
        <v>14</v>
      </c>
      <c r="W25" s="40">
        <v>8</v>
      </c>
      <c r="X25" s="52">
        <v>-45.943997528293039</v>
      </c>
    </row>
    <row r="26" spans="1:24" ht="18.75" customHeight="1" x14ac:dyDescent="0.15">
      <c r="A26" s="3" t="s">
        <v>12</v>
      </c>
      <c r="B26" s="42">
        <f t="shared" si="14"/>
        <v>-51</v>
      </c>
      <c r="C26" s="42">
        <v>-48</v>
      </c>
      <c r="D26" s="69">
        <f t="shared" si="2"/>
        <v>16</v>
      </c>
      <c r="E26" s="42">
        <f t="shared" si="15"/>
        <v>-187</v>
      </c>
      <c r="F26" s="69">
        <f t="shared" si="3"/>
        <v>-1.375</v>
      </c>
      <c r="G26" s="42">
        <f t="shared" si="16"/>
        <v>-8</v>
      </c>
      <c r="H26" s="42">
        <v>2</v>
      </c>
      <c r="I26" s="42">
        <v>23</v>
      </c>
      <c r="J26" s="42">
        <v>10</v>
      </c>
      <c r="K26" s="42">
        <v>125</v>
      </c>
      <c r="L26" s="49">
        <f t="shared" si="17"/>
        <v>-14.894615494480831</v>
      </c>
      <c r="M26" s="58">
        <v>3.7236538736202074</v>
      </c>
      <c r="N26" s="58">
        <v>18.618269368101039</v>
      </c>
      <c r="O26" s="42">
        <f t="shared" si="18"/>
        <v>-43</v>
      </c>
      <c r="P26" s="42">
        <f t="shared" si="19"/>
        <v>32</v>
      </c>
      <c r="Q26" s="42">
        <v>135</v>
      </c>
      <c r="R26" s="42">
        <v>23</v>
      </c>
      <c r="S26" s="42">
        <v>9</v>
      </c>
      <c r="T26" s="42">
        <f t="shared" si="20"/>
        <v>75</v>
      </c>
      <c r="U26" s="42">
        <v>220</v>
      </c>
      <c r="V26" s="42">
        <v>46</v>
      </c>
      <c r="W26" s="42">
        <v>29</v>
      </c>
      <c r="X26" s="49">
        <v>-80.058558282834468</v>
      </c>
    </row>
    <row r="27" spans="1:24" ht="18.75" customHeight="1" x14ac:dyDescent="0.15">
      <c r="A27" s="1" t="s">
        <v>11</v>
      </c>
      <c r="B27" s="43">
        <f t="shared" si="14"/>
        <v>-31</v>
      </c>
      <c r="C27" s="43">
        <v>-15</v>
      </c>
      <c r="D27" s="70">
        <f t="shared" si="2"/>
        <v>0.9375</v>
      </c>
      <c r="E27" s="43">
        <f t="shared" si="15"/>
        <v>-177</v>
      </c>
      <c r="F27" s="70">
        <f t="shared" si="3"/>
        <v>-1.2123287671232876</v>
      </c>
      <c r="G27" s="43">
        <f t="shared" si="16"/>
        <v>-10</v>
      </c>
      <c r="H27" s="43">
        <v>8</v>
      </c>
      <c r="I27" s="43">
        <v>101</v>
      </c>
      <c r="J27" s="44">
        <v>18</v>
      </c>
      <c r="K27" s="44">
        <v>228</v>
      </c>
      <c r="L27" s="50">
        <f t="shared" si="17"/>
        <v>-7.4477788274951608</v>
      </c>
      <c r="M27" s="57">
        <v>5.9582230619961267</v>
      </c>
      <c r="N27" s="57">
        <v>13.406001889491288</v>
      </c>
      <c r="O27" s="44">
        <f t="shared" si="18"/>
        <v>-21</v>
      </c>
      <c r="P27" s="44">
        <f t="shared" si="19"/>
        <v>51</v>
      </c>
      <c r="Q27" s="47">
        <v>360</v>
      </c>
      <c r="R27" s="47">
        <v>11</v>
      </c>
      <c r="S27" s="47">
        <v>40</v>
      </c>
      <c r="T27" s="47">
        <f t="shared" si="20"/>
        <v>72</v>
      </c>
      <c r="U27" s="47">
        <v>410</v>
      </c>
      <c r="V27" s="47">
        <v>36</v>
      </c>
      <c r="W27" s="47">
        <v>36</v>
      </c>
      <c r="X27" s="54">
        <v>-15.640335537739837</v>
      </c>
    </row>
    <row r="28" spans="1:24" ht="18.75" customHeight="1" x14ac:dyDescent="0.15">
      <c r="A28" s="5" t="s">
        <v>10</v>
      </c>
      <c r="B28" s="40">
        <f t="shared" si="14"/>
        <v>-19</v>
      </c>
      <c r="C28" s="40">
        <v>4</v>
      </c>
      <c r="D28" s="68">
        <f t="shared" si="2"/>
        <v>-0.17391304347826086</v>
      </c>
      <c r="E28" s="40">
        <f t="shared" si="15"/>
        <v>-130</v>
      </c>
      <c r="F28" s="68">
        <f t="shared" si="3"/>
        <v>-1.1711711711711712</v>
      </c>
      <c r="G28" s="40">
        <f>H28-J28</f>
        <v>-8</v>
      </c>
      <c r="H28" s="40">
        <v>2</v>
      </c>
      <c r="I28" s="40">
        <v>20</v>
      </c>
      <c r="J28" s="40">
        <v>10</v>
      </c>
      <c r="K28" s="40">
        <v>104</v>
      </c>
      <c r="L28" s="48">
        <f t="shared" si="17"/>
        <v>-15.727758955935343</v>
      </c>
      <c r="M28" s="56">
        <v>3.9319397389838358</v>
      </c>
      <c r="N28" s="56">
        <v>19.659698694919179</v>
      </c>
      <c r="O28" s="40">
        <f t="shared" si="18"/>
        <v>-11</v>
      </c>
      <c r="P28" s="40">
        <f t="shared" si="19"/>
        <v>12</v>
      </c>
      <c r="Q28" s="40">
        <v>118</v>
      </c>
      <c r="R28" s="40">
        <v>5</v>
      </c>
      <c r="S28" s="40">
        <v>7</v>
      </c>
      <c r="T28" s="40">
        <f t="shared" si="20"/>
        <v>23</v>
      </c>
      <c r="U28" s="40">
        <v>164</v>
      </c>
      <c r="V28" s="40">
        <v>19</v>
      </c>
      <c r="W28" s="40">
        <v>4</v>
      </c>
      <c r="X28" s="48">
        <v>-21.6256685644111</v>
      </c>
    </row>
    <row r="29" spans="1:24" ht="18.75" customHeight="1" x14ac:dyDescent="0.15">
      <c r="A29" s="3" t="s">
        <v>9</v>
      </c>
      <c r="B29" s="42">
        <f t="shared" si="14"/>
        <v>-26</v>
      </c>
      <c r="C29" s="42">
        <v>-18</v>
      </c>
      <c r="D29" s="69">
        <f t="shared" si="2"/>
        <v>2.25</v>
      </c>
      <c r="E29" s="42">
        <f t="shared" si="15"/>
        <v>-57</v>
      </c>
      <c r="F29" s="69">
        <f t="shared" si="3"/>
        <v>-1.838709677419355</v>
      </c>
      <c r="G29" s="42">
        <f t="shared" si="16"/>
        <v>-11</v>
      </c>
      <c r="H29" s="42">
        <v>8</v>
      </c>
      <c r="I29" s="42">
        <v>117</v>
      </c>
      <c r="J29" s="42">
        <v>19</v>
      </c>
      <c r="K29" s="42">
        <v>205</v>
      </c>
      <c r="L29" s="49">
        <f t="shared" si="17"/>
        <v>-8.0841476207638756</v>
      </c>
      <c r="M29" s="58">
        <v>5.8793800878282729</v>
      </c>
      <c r="N29" s="58">
        <v>13.963527708592149</v>
      </c>
      <c r="O29" s="41">
        <f t="shared" si="18"/>
        <v>-15</v>
      </c>
      <c r="P29" s="41">
        <f t="shared" si="19"/>
        <v>94</v>
      </c>
      <c r="Q29" s="42">
        <v>503</v>
      </c>
      <c r="R29" s="42">
        <v>31</v>
      </c>
      <c r="S29" s="42">
        <v>63</v>
      </c>
      <c r="T29" s="42">
        <f t="shared" si="20"/>
        <v>109</v>
      </c>
      <c r="U29" s="42">
        <v>472</v>
      </c>
      <c r="V29" s="42">
        <v>72</v>
      </c>
      <c r="W29" s="42">
        <v>37</v>
      </c>
      <c r="X29" s="49">
        <v>-11.023837664678027</v>
      </c>
    </row>
    <row r="30" spans="1:24" ht="18.75" customHeight="1" x14ac:dyDescent="0.15">
      <c r="A30" s="3" t="s">
        <v>8</v>
      </c>
      <c r="B30" s="42">
        <f t="shared" si="14"/>
        <v>-68</v>
      </c>
      <c r="C30" s="42">
        <v>-54</v>
      </c>
      <c r="D30" s="69">
        <f t="shared" si="2"/>
        <v>3.8571428571428568</v>
      </c>
      <c r="E30" s="42">
        <f t="shared" si="15"/>
        <v>-274</v>
      </c>
      <c r="F30" s="69">
        <f t="shared" si="3"/>
        <v>-1.3300970873786409</v>
      </c>
      <c r="G30" s="42">
        <f t="shared" si="16"/>
        <v>-16</v>
      </c>
      <c r="H30" s="42">
        <v>7</v>
      </c>
      <c r="I30" s="42">
        <v>94</v>
      </c>
      <c r="J30" s="42">
        <v>23</v>
      </c>
      <c r="K30" s="42">
        <v>250</v>
      </c>
      <c r="L30" s="52">
        <f t="shared" si="17"/>
        <v>-11.633141705211408</v>
      </c>
      <c r="M30" s="59">
        <v>5.0894994960299913</v>
      </c>
      <c r="N30" s="59">
        <v>16.722641201241398</v>
      </c>
      <c r="O30" s="42">
        <f t="shared" si="18"/>
        <v>-52</v>
      </c>
      <c r="P30" s="42">
        <f t="shared" si="19"/>
        <v>50</v>
      </c>
      <c r="Q30" s="42">
        <v>328</v>
      </c>
      <c r="R30" s="42">
        <v>21</v>
      </c>
      <c r="S30" s="42">
        <v>29</v>
      </c>
      <c r="T30" s="42">
        <f t="shared" si="20"/>
        <v>102</v>
      </c>
      <c r="U30" s="42">
        <v>446</v>
      </c>
      <c r="V30" s="42">
        <v>79</v>
      </c>
      <c r="W30" s="42">
        <v>23</v>
      </c>
      <c r="X30" s="49">
        <v>-37.807710541937077</v>
      </c>
    </row>
    <row r="31" spans="1:24" ht="18.75" customHeight="1" x14ac:dyDescent="0.15">
      <c r="A31" s="1" t="s">
        <v>7</v>
      </c>
      <c r="B31" s="43">
        <f t="shared" si="14"/>
        <v>-28</v>
      </c>
      <c r="C31" s="43">
        <v>-44</v>
      </c>
      <c r="D31" s="70">
        <f t="shared" si="2"/>
        <v>-2.75</v>
      </c>
      <c r="E31" s="43">
        <f t="shared" si="15"/>
        <v>-129</v>
      </c>
      <c r="F31" s="70">
        <f t="shared" si="3"/>
        <v>-1.2772277227722773</v>
      </c>
      <c r="G31" s="43">
        <f t="shared" si="16"/>
        <v>-5</v>
      </c>
      <c r="H31" s="43">
        <v>7</v>
      </c>
      <c r="I31" s="43">
        <v>79</v>
      </c>
      <c r="J31" s="43">
        <v>12</v>
      </c>
      <c r="K31" s="44">
        <v>191</v>
      </c>
      <c r="L31" s="50">
        <f t="shared" si="17"/>
        <v>-4.1531546907890977</v>
      </c>
      <c r="M31" s="57">
        <v>5.8144165671047396</v>
      </c>
      <c r="N31" s="57">
        <v>9.9675712578938374</v>
      </c>
      <c r="O31" s="43">
        <f t="shared" si="18"/>
        <v>-23</v>
      </c>
      <c r="P31" s="43">
        <f t="shared" si="19"/>
        <v>67</v>
      </c>
      <c r="Q31" s="43">
        <v>378</v>
      </c>
      <c r="R31" s="43">
        <v>27</v>
      </c>
      <c r="S31" s="43">
        <v>40</v>
      </c>
      <c r="T31" s="43">
        <f t="shared" si="20"/>
        <v>90</v>
      </c>
      <c r="U31" s="43">
        <v>395</v>
      </c>
      <c r="V31" s="43">
        <v>60</v>
      </c>
      <c r="W31" s="43">
        <v>30</v>
      </c>
      <c r="X31" s="53">
        <v>-19.104511577629864</v>
      </c>
    </row>
    <row r="32" spans="1:24" ht="18.75" customHeight="1" x14ac:dyDescent="0.15">
      <c r="A32" s="5" t="s">
        <v>6</v>
      </c>
      <c r="B32" s="40">
        <f t="shared" si="14"/>
        <v>-5</v>
      </c>
      <c r="C32" s="40">
        <v>-10</v>
      </c>
      <c r="D32" s="68">
        <f t="shared" si="2"/>
        <v>-2</v>
      </c>
      <c r="E32" s="40">
        <f t="shared" si="15"/>
        <v>35</v>
      </c>
      <c r="F32" s="68">
        <f t="shared" si="3"/>
        <v>-0.875</v>
      </c>
      <c r="G32" s="40">
        <f t="shared" si="16"/>
        <v>0</v>
      </c>
      <c r="H32" s="40">
        <v>4</v>
      </c>
      <c r="I32" s="40">
        <v>38</v>
      </c>
      <c r="J32" s="40">
        <v>4</v>
      </c>
      <c r="K32" s="40">
        <v>34</v>
      </c>
      <c r="L32" s="48">
        <f t="shared" si="17"/>
        <v>0</v>
      </c>
      <c r="M32" s="56">
        <v>13.394986971998971</v>
      </c>
      <c r="N32" s="56">
        <v>13.394986971998971</v>
      </c>
      <c r="O32" s="40">
        <f t="shared" si="18"/>
        <v>-5</v>
      </c>
      <c r="P32" s="40">
        <f t="shared" si="19"/>
        <v>26</v>
      </c>
      <c r="Q32" s="41">
        <v>167</v>
      </c>
      <c r="R32" s="41">
        <v>14</v>
      </c>
      <c r="S32" s="41">
        <v>12</v>
      </c>
      <c r="T32" s="41">
        <f t="shared" si="20"/>
        <v>31</v>
      </c>
      <c r="U32" s="41">
        <v>136</v>
      </c>
      <c r="V32" s="41">
        <v>16</v>
      </c>
      <c r="W32" s="41">
        <v>15</v>
      </c>
      <c r="X32" s="52">
        <v>-16.743733714998712</v>
      </c>
    </row>
    <row r="33" spans="1:24" ht="18.75" customHeight="1" x14ac:dyDescent="0.15">
      <c r="A33" s="3" t="s">
        <v>5</v>
      </c>
      <c r="B33" s="42">
        <f t="shared" si="14"/>
        <v>-68</v>
      </c>
      <c r="C33" s="42">
        <v>-52</v>
      </c>
      <c r="D33" s="69">
        <f t="shared" si="2"/>
        <v>3.25</v>
      </c>
      <c r="E33" s="42">
        <f t="shared" si="15"/>
        <v>-266</v>
      </c>
      <c r="F33" s="69">
        <f t="shared" si="3"/>
        <v>-1.3434343434343434</v>
      </c>
      <c r="G33" s="42">
        <f t="shared" si="16"/>
        <v>-20</v>
      </c>
      <c r="H33" s="42">
        <v>3</v>
      </c>
      <c r="I33" s="42">
        <v>69</v>
      </c>
      <c r="J33" s="42">
        <v>23</v>
      </c>
      <c r="K33" s="42">
        <v>288</v>
      </c>
      <c r="L33" s="49">
        <f t="shared" si="17"/>
        <v>-15.422350577493084</v>
      </c>
      <c r="M33" s="58">
        <v>2.3133525866239628</v>
      </c>
      <c r="N33" s="58">
        <v>17.735703164117048</v>
      </c>
      <c r="O33" s="42">
        <f t="shared" si="18"/>
        <v>-48</v>
      </c>
      <c r="P33" s="42">
        <f t="shared" si="19"/>
        <v>60</v>
      </c>
      <c r="Q33" s="42">
        <v>375</v>
      </c>
      <c r="R33" s="42">
        <v>17</v>
      </c>
      <c r="S33" s="42">
        <v>43</v>
      </c>
      <c r="T33" s="42">
        <f t="shared" si="20"/>
        <v>108</v>
      </c>
      <c r="U33" s="42">
        <v>422</v>
      </c>
      <c r="V33" s="42">
        <v>72</v>
      </c>
      <c r="W33" s="42">
        <v>36</v>
      </c>
      <c r="X33" s="49">
        <v>-37.013641385983405</v>
      </c>
    </row>
    <row r="34" spans="1:24" ht="18.75" customHeight="1" x14ac:dyDescent="0.15">
      <c r="A34" s="3" t="s">
        <v>4</v>
      </c>
      <c r="B34" s="42">
        <f t="shared" si="14"/>
        <v>-20</v>
      </c>
      <c r="C34" s="42">
        <v>-28</v>
      </c>
      <c r="D34" s="69">
        <f t="shared" si="2"/>
        <v>-3.5</v>
      </c>
      <c r="E34" s="42">
        <f t="shared" si="15"/>
        <v>-120</v>
      </c>
      <c r="F34" s="69">
        <f t="shared" si="3"/>
        <v>-1.2</v>
      </c>
      <c r="G34" s="42">
        <f t="shared" si="16"/>
        <v>-12</v>
      </c>
      <c r="H34" s="42">
        <v>1</v>
      </c>
      <c r="I34" s="42">
        <v>48</v>
      </c>
      <c r="J34" s="42">
        <v>13</v>
      </c>
      <c r="K34" s="42">
        <v>125</v>
      </c>
      <c r="L34" s="49">
        <f t="shared" si="17"/>
        <v>-13.766961179055361</v>
      </c>
      <c r="M34" s="58">
        <v>1.1472467649212799</v>
      </c>
      <c r="N34" s="58">
        <v>14.91420794397664</v>
      </c>
      <c r="O34" s="42">
        <f>P34-T34</f>
        <v>-8</v>
      </c>
      <c r="P34" s="42">
        <f t="shared" si="19"/>
        <v>40</v>
      </c>
      <c r="Q34" s="42">
        <v>234</v>
      </c>
      <c r="R34" s="42">
        <v>26</v>
      </c>
      <c r="S34" s="42">
        <v>14</v>
      </c>
      <c r="T34" s="42">
        <f t="shared" si="20"/>
        <v>48</v>
      </c>
      <c r="U34" s="42">
        <v>277</v>
      </c>
      <c r="V34" s="42">
        <v>34</v>
      </c>
      <c r="W34" s="42">
        <v>14</v>
      </c>
      <c r="X34" s="49">
        <v>-9.1779741193702407</v>
      </c>
    </row>
    <row r="35" spans="1:24" ht="18.75" customHeight="1" x14ac:dyDescent="0.15">
      <c r="A35" s="1" t="s">
        <v>3</v>
      </c>
      <c r="B35" s="43">
        <f t="shared" si="14"/>
        <v>0</v>
      </c>
      <c r="C35" s="43">
        <v>16</v>
      </c>
      <c r="D35" s="70">
        <f t="shared" si="2"/>
        <v>-1</v>
      </c>
      <c r="E35" s="43">
        <f t="shared" si="15"/>
        <v>-96</v>
      </c>
      <c r="F35" s="70">
        <f t="shared" si="3"/>
        <v>-1</v>
      </c>
      <c r="G35" s="43">
        <f t="shared" si="16"/>
        <v>-8</v>
      </c>
      <c r="H35" s="43">
        <v>5</v>
      </c>
      <c r="I35" s="43">
        <v>58</v>
      </c>
      <c r="J35" s="43">
        <v>13</v>
      </c>
      <c r="K35" s="44">
        <v>145</v>
      </c>
      <c r="L35" s="50">
        <f t="shared" si="17"/>
        <v>-8.8345102595288658</v>
      </c>
      <c r="M35" s="57">
        <v>5.5215689122055416</v>
      </c>
      <c r="N35" s="57">
        <v>14.356079171734407</v>
      </c>
      <c r="O35" s="44">
        <f t="shared" si="18"/>
        <v>8</v>
      </c>
      <c r="P35" s="44">
        <f t="shared" si="19"/>
        <v>51</v>
      </c>
      <c r="Q35" s="47">
        <v>273</v>
      </c>
      <c r="R35" s="47">
        <v>33</v>
      </c>
      <c r="S35" s="47">
        <v>18</v>
      </c>
      <c r="T35" s="47">
        <f t="shared" si="20"/>
        <v>43</v>
      </c>
      <c r="U35" s="47">
        <v>282</v>
      </c>
      <c r="V35" s="47">
        <v>21</v>
      </c>
      <c r="W35" s="47">
        <v>22</v>
      </c>
      <c r="X35" s="54">
        <v>8.8345102595288694</v>
      </c>
    </row>
    <row r="36" spans="1:24" ht="18.75" customHeight="1" x14ac:dyDescent="0.15">
      <c r="A36" s="5" t="s">
        <v>2</v>
      </c>
      <c r="B36" s="40">
        <f t="shared" si="14"/>
        <v>-10</v>
      </c>
      <c r="C36" s="40">
        <v>2</v>
      </c>
      <c r="D36" s="68">
        <f t="shared" si="2"/>
        <v>-0.16666666666666663</v>
      </c>
      <c r="E36" s="40">
        <f t="shared" si="15"/>
        <v>-97</v>
      </c>
      <c r="F36" s="68">
        <f t="shared" si="3"/>
        <v>-1.1149425287356323</v>
      </c>
      <c r="G36" s="40">
        <f t="shared" si="16"/>
        <v>-9</v>
      </c>
      <c r="H36" s="40">
        <v>1</v>
      </c>
      <c r="I36" s="40">
        <v>16</v>
      </c>
      <c r="J36" s="40">
        <v>10</v>
      </c>
      <c r="K36" s="40">
        <v>112</v>
      </c>
      <c r="L36" s="48">
        <f t="shared" si="17"/>
        <v>-25.596072931276296</v>
      </c>
      <c r="M36" s="56">
        <v>2.8440081034751441</v>
      </c>
      <c r="N36" s="56">
        <v>28.44008103475144</v>
      </c>
      <c r="O36" s="40">
        <f t="shared" si="18"/>
        <v>-1</v>
      </c>
      <c r="P36" s="40">
        <f t="shared" si="19"/>
        <v>21</v>
      </c>
      <c r="Q36" s="40">
        <v>96</v>
      </c>
      <c r="R36" s="40">
        <v>7</v>
      </c>
      <c r="S36" s="40">
        <v>14</v>
      </c>
      <c r="T36" s="40">
        <f t="shared" si="20"/>
        <v>22</v>
      </c>
      <c r="U36" s="40">
        <v>97</v>
      </c>
      <c r="V36" s="40">
        <v>14</v>
      </c>
      <c r="W36" s="40">
        <v>8</v>
      </c>
      <c r="X36" s="48">
        <v>-2.8440081034751543</v>
      </c>
    </row>
    <row r="37" spans="1:24" ht="18.75" customHeight="1" x14ac:dyDescent="0.15">
      <c r="A37" s="3" t="s">
        <v>1</v>
      </c>
      <c r="B37" s="42">
        <f t="shared" si="14"/>
        <v>-13</v>
      </c>
      <c r="C37" s="42">
        <v>-7</v>
      </c>
      <c r="D37" s="69">
        <f t="shared" si="2"/>
        <v>1.1666666666666665</v>
      </c>
      <c r="E37" s="42">
        <f t="shared" si="15"/>
        <v>-77</v>
      </c>
      <c r="F37" s="69">
        <f t="shared" si="3"/>
        <v>-1.203125</v>
      </c>
      <c r="G37" s="42">
        <f t="shared" si="16"/>
        <v>-5</v>
      </c>
      <c r="H37" s="42">
        <v>1</v>
      </c>
      <c r="I37" s="42">
        <v>12</v>
      </c>
      <c r="J37" s="42">
        <v>6</v>
      </c>
      <c r="K37" s="42">
        <v>60</v>
      </c>
      <c r="L37" s="49">
        <f t="shared" si="17"/>
        <v>-20.591454264405556</v>
      </c>
      <c r="M37" s="58">
        <v>4.1182908528811106</v>
      </c>
      <c r="N37" s="58">
        <v>24.709745117286666</v>
      </c>
      <c r="O37" s="42">
        <f>P37-T37</f>
        <v>-8</v>
      </c>
      <c r="P37" s="41">
        <f t="shared" si="19"/>
        <v>16</v>
      </c>
      <c r="Q37" s="42">
        <v>71</v>
      </c>
      <c r="R37" s="42">
        <v>3</v>
      </c>
      <c r="S37" s="42">
        <v>13</v>
      </c>
      <c r="T37" s="42">
        <f t="shared" si="20"/>
        <v>24</v>
      </c>
      <c r="U37" s="42">
        <v>100</v>
      </c>
      <c r="V37" s="42">
        <v>10</v>
      </c>
      <c r="W37" s="42">
        <v>14</v>
      </c>
      <c r="X37" s="49">
        <v>-32.946326823048892</v>
      </c>
    </row>
    <row r="38" spans="1:24" ht="18.75" customHeight="1" x14ac:dyDescent="0.15">
      <c r="A38" s="1" t="s">
        <v>0</v>
      </c>
      <c r="B38" s="43">
        <f t="shared" si="14"/>
        <v>-10</v>
      </c>
      <c r="C38" s="43">
        <v>2</v>
      </c>
      <c r="D38" s="70">
        <f t="shared" si="2"/>
        <v>-0.16666666666666663</v>
      </c>
      <c r="E38" s="43">
        <f t="shared" si="15"/>
        <v>-77</v>
      </c>
      <c r="F38" s="70">
        <f t="shared" si="3"/>
        <v>-1.1492537313432836</v>
      </c>
      <c r="G38" s="43">
        <f t="shared" si="16"/>
        <v>-2</v>
      </c>
      <c r="H38" s="43">
        <v>2</v>
      </c>
      <c r="I38" s="43">
        <v>12</v>
      </c>
      <c r="J38" s="43">
        <v>4</v>
      </c>
      <c r="K38" s="44">
        <v>72</v>
      </c>
      <c r="L38" s="50">
        <f t="shared" si="17"/>
        <v>-8.957165118590412</v>
      </c>
      <c r="M38" s="57">
        <v>8.957165118590412</v>
      </c>
      <c r="N38" s="57">
        <v>17.914330237180824</v>
      </c>
      <c r="O38" s="44">
        <f t="shared" si="18"/>
        <v>-8</v>
      </c>
      <c r="P38" s="43">
        <f t="shared" si="19"/>
        <v>13</v>
      </c>
      <c r="Q38" s="43">
        <v>59</v>
      </c>
      <c r="R38" s="43">
        <v>9</v>
      </c>
      <c r="S38" s="43">
        <v>4</v>
      </c>
      <c r="T38" s="43">
        <f t="shared" si="20"/>
        <v>21</v>
      </c>
      <c r="U38" s="43">
        <v>76</v>
      </c>
      <c r="V38" s="43">
        <v>11</v>
      </c>
      <c r="W38" s="43">
        <v>10</v>
      </c>
      <c r="X38" s="53">
        <v>-35.828660474361655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-996</v>
      </c>
      <c r="C9" s="34">
        <f t="shared" si="0"/>
        <v>-897</v>
      </c>
      <c r="D9" s="34">
        <f t="shared" si="0"/>
        <v>-1876</v>
      </c>
      <c r="E9" s="34">
        <f t="shared" si="0"/>
        <v>-157</v>
      </c>
      <c r="F9" s="34">
        <f t="shared" si="0"/>
        <v>155</v>
      </c>
      <c r="G9" s="34">
        <f t="shared" si="0"/>
        <v>1899</v>
      </c>
      <c r="H9" s="34">
        <f t="shared" si="0"/>
        <v>312</v>
      </c>
      <c r="I9" s="34">
        <f>I10+I11</f>
        <v>3467</v>
      </c>
      <c r="J9" s="51">
        <f>K9-L9</f>
        <v>-7.0321235700142042</v>
      </c>
      <c r="K9" s="51">
        <v>6.9425423780395024</v>
      </c>
      <c r="L9" s="51">
        <v>13.974665948053707</v>
      </c>
      <c r="M9" s="34">
        <f t="shared" ref="M9:U9" si="1">M10+M11</f>
        <v>-839</v>
      </c>
      <c r="N9" s="34">
        <f t="shared" si="1"/>
        <v>1598</v>
      </c>
      <c r="O9" s="34">
        <f t="shared" si="1"/>
        <v>8104</v>
      </c>
      <c r="P9" s="34">
        <f t="shared" si="1"/>
        <v>1090</v>
      </c>
      <c r="Q9" s="34">
        <f t="shared" si="1"/>
        <v>508</v>
      </c>
      <c r="R9" s="34">
        <f>R10+R11</f>
        <v>2437</v>
      </c>
      <c r="S9" s="34">
        <f t="shared" si="1"/>
        <v>8412</v>
      </c>
      <c r="T9" s="34">
        <f t="shared" si="1"/>
        <v>1929</v>
      </c>
      <c r="U9" s="34">
        <f t="shared" si="1"/>
        <v>508</v>
      </c>
      <c r="V9" s="51">
        <v>-37.579310033388012</v>
      </c>
    </row>
    <row r="10" spans="1:22" ht="15" customHeight="1" x14ac:dyDescent="0.15">
      <c r="A10" s="6" t="s">
        <v>28</v>
      </c>
      <c r="B10" s="35">
        <f t="shared" ref="B10:I10" si="2">B20+B21+B22+B23</f>
        <v>-757</v>
      </c>
      <c r="C10" s="35">
        <f t="shared" si="2"/>
        <v>-685</v>
      </c>
      <c r="D10" s="35">
        <f t="shared" si="2"/>
        <v>-993</v>
      </c>
      <c r="E10" s="35">
        <f t="shared" si="2"/>
        <v>-89</v>
      </c>
      <c r="F10" s="35">
        <f t="shared" si="2"/>
        <v>131</v>
      </c>
      <c r="G10" s="35">
        <f t="shared" si="2"/>
        <v>1479</v>
      </c>
      <c r="H10" s="35">
        <f t="shared" si="2"/>
        <v>220</v>
      </c>
      <c r="I10" s="35">
        <f t="shared" si="2"/>
        <v>2409</v>
      </c>
      <c r="J10" s="48">
        <f t="shared" ref="J10:J38" si="3">K10-L10</f>
        <v>-5.3012491756830888</v>
      </c>
      <c r="K10" s="48">
        <v>7.8029622698256675</v>
      </c>
      <c r="L10" s="48">
        <v>13.104211445508756</v>
      </c>
      <c r="M10" s="35">
        <f t="shared" ref="M10:U10" si="4">M20+M21+M22+M23</f>
        <v>-668</v>
      </c>
      <c r="N10" s="35">
        <f t="shared" si="4"/>
        <v>1315</v>
      </c>
      <c r="O10" s="35">
        <f t="shared" si="4"/>
        <v>6414</v>
      </c>
      <c r="P10" s="35">
        <f t="shared" si="4"/>
        <v>967</v>
      </c>
      <c r="Q10" s="35">
        <f t="shared" si="4"/>
        <v>348</v>
      </c>
      <c r="R10" s="35">
        <f t="shared" si="4"/>
        <v>1983</v>
      </c>
      <c r="S10" s="35">
        <f t="shared" si="4"/>
        <v>6477</v>
      </c>
      <c r="T10" s="35">
        <f t="shared" si="4"/>
        <v>1631</v>
      </c>
      <c r="U10" s="35">
        <f t="shared" si="4"/>
        <v>352</v>
      </c>
      <c r="V10" s="48">
        <v>-39.789151116362959</v>
      </c>
    </row>
    <row r="11" spans="1:22" ht="15" customHeight="1" x14ac:dyDescent="0.15">
      <c r="A11" s="2" t="s">
        <v>27</v>
      </c>
      <c r="B11" s="36">
        <f t="shared" ref="B11:I11" si="5">B12+B13+B14+B15+B16</f>
        <v>-239</v>
      </c>
      <c r="C11" s="36">
        <f t="shared" si="5"/>
        <v>-212</v>
      </c>
      <c r="D11" s="36">
        <f t="shared" si="5"/>
        <v>-883</v>
      </c>
      <c r="E11" s="36">
        <f t="shared" si="5"/>
        <v>-68</v>
      </c>
      <c r="F11" s="36">
        <f t="shared" si="5"/>
        <v>24</v>
      </c>
      <c r="G11" s="36">
        <f t="shared" si="5"/>
        <v>420</v>
      </c>
      <c r="H11" s="36">
        <f t="shared" si="5"/>
        <v>92</v>
      </c>
      <c r="I11" s="36">
        <f t="shared" si="5"/>
        <v>1058</v>
      </c>
      <c r="J11" s="53">
        <f t="shared" si="3"/>
        <v>-12.279645424001515</v>
      </c>
      <c r="K11" s="53">
        <v>4.3339925025887682</v>
      </c>
      <c r="L11" s="53">
        <v>16.613637926590282</v>
      </c>
      <c r="M11" s="36">
        <f t="shared" ref="M11:U11" si="6">M12+M13+M14+M15+M16</f>
        <v>-171</v>
      </c>
      <c r="N11" s="36">
        <f t="shared" si="6"/>
        <v>283</v>
      </c>
      <c r="O11" s="36">
        <f t="shared" si="6"/>
        <v>1690</v>
      </c>
      <c r="P11" s="36">
        <f t="shared" si="6"/>
        <v>123</v>
      </c>
      <c r="Q11" s="36">
        <f t="shared" si="6"/>
        <v>160</v>
      </c>
      <c r="R11" s="36">
        <f t="shared" si="6"/>
        <v>454</v>
      </c>
      <c r="S11" s="36">
        <f t="shared" si="6"/>
        <v>1935</v>
      </c>
      <c r="T11" s="36">
        <f t="shared" si="6"/>
        <v>298</v>
      </c>
      <c r="U11" s="36">
        <f t="shared" si="6"/>
        <v>156</v>
      </c>
      <c r="V11" s="53">
        <v>-30.879696580944973</v>
      </c>
    </row>
    <row r="12" spans="1:22" ht="15" customHeight="1" x14ac:dyDescent="0.15">
      <c r="A12" s="6" t="s">
        <v>26</v>
      </c>
      <c r="B12" s="35">
        <f t="shared" ref="B12:I12" si="7">B24</f>
        <v>-21</v>
      </c>
      <c r="C12" s="35">
        <f t="shared" si="7"/>
        <v>-14</v>
      </c>
      <c r="D12" s="35">
        <f t="shared" si="7"/>
        <v>-80</v>
      </c>
      <c r="E12" s="35">
        <f t="shared" si="7"/>
        <v>-1</v>
      </c>
      <c r="F12" s="35">
        <f t="shared" si="7"/>
        <v>2</v>
      </c>
      <c r="G12" s="35">
        <f t="shared" si="7"/>
        <v>38</v>
      </c>
      <c r="H12" s="35">
        <f t="shared" si="7"/>
        <v>3</v>
      </c>
      <c r="I12" s="35">
        <f t="shared" si="7"/>
        <v>81</v>
      </c>
      <c r="J12" s="48">
        <f t="shared" si="3"/>
        <v>-2.2898081579904899</v>
      </c>
      <c r="K12" s="48">
        <v>4.579616315980978</v>
      </c>
      <c r="L12" s="48">
        <v>6.8694244739714678</v>
      </c>
      <c r="M12" s="35">
        <f t="shared" ref="M12:U12" si="8">M24</f>
        <v>-20</v>
      </c>
      <c r="N12" s="35">
        <f t="shared" si="8"/>
        <v>20</v>
      </c>
      <c r="O12" s="35">
        <f t="shared" si="8"/>
        <v>127</v>
      </c>
      <c r="P12" s="35">
        <f t="shared" si="8"/>
        <v>8</v>
      </c>
      <c r="Q12" s="35">
        <f t="shared" si="8"/>
        <v>12</v>
      </c>
      <c r="R12" s="35">
        <f t="shared" si="8"/>
        <v>40</v>
      </c>
      <c r="S12" s="35">
        <f t="shared" si="8"/>
        <v>164</v>
      </c>
      <c r="T12" s="35">
        <f t="shared" si="8"/>
        <v>24</v>
      </c>
      <c r="U12" s="35">
        <f t="shared" si="8"/>
        <v>16</v>
      </c>
      <c r="V12" s="48">
        <v>-45.796163159809787</v>
      </c>
    </row>
    <row r="13" spans="1:22" ht="15" customHeight="1" x14ac:dyDescent="0.15">
      <c r="A13" s="4" t="s">
        <v>25</v>
      </c>
      <c r="B13" s="37">
        <f t="shared" ref="B13:I13" si="9">B25+B26+B27</f>
        <v>-53</v>
      </c>
      <c r="C13" s="37">
        <f t="shared" si="9"/>
        <v>-48</v>
      </c>
      <c r="D13" s="37">
        <f t="shared" si="9"/>
        <v>-235</v>
      </c>
      <c r="E13" s="37">
        <f t="shared" si="9"/>
        <v>-13</v>
      </c>
      <c r="F13" s="37">
        <f t="shared" si="9"/>
        <v>4</v>
      </c>
      <c r="G13" s="37">
        <f t="shared" si="9"/>
        <v>70</v>
      </c>
      <c r="H13" s="37">
        <f t="shared" si="9"/>
        <v>17</v>
      </c>
      <c r="I13" s="37">
        <f t="shared" si="9"/>
        <v>213</v>
      </c>
      <c r="J13" s="49">
        <f t="shared" si="3"/>
        <v>-12.947429887416025</v>
      </c>
      <c r="K13" s="49">
        <v>3.9838245807433923</v>
      </c>
      <c r="L13" s="49">
        <v>16.931254468159416</v>
      </c>
      <c r="M13" s="37">
        <f t="shared" ref="M13:U13" si="10">M25+M26+M27</f>
        <v>-40</v>
      </c>
      <c r="N13" s="37">
        <f t="shared" si="10"/>
        <v>46</v>
      </c>
      <c r="O13" s="37">
        <f t="shared" si="10"/>
        <v>279</v>
      </c>
      <c r="P13" s="37">
        <f t="shared" si="10"/>
        <v>19</v>
      </c>
      <c r="Q13" s="37">
        <f t="shared" si="10"/>
        <v>27</v>
      </c>
      <c r="R13" s="37">
        <f t="shared" si="10"/>
        <v>86</v>
      </c>
      <c r="S13" s="37">
        <f t="shared" si="10"/>
        <v>371</v>
      </c>
      <c r="T13" s="37">
        <f t="shared" si="10"/>
        <v>48</v>
      </c>
      <c r="U13" s="37">
        <f t="shared" si="10"/>
        <v>38</v>
      </c>
      <c r="V13" s="49">
        <v>-39.838245807433928</v>
      </c>
    </row>
    <row r="14" spans="1:22" ht="15" customHeight="1" x14ac:dyDescent="0.15">
      <c r="A14" s="4" t="s">
        <v>24</v>
      </c>
      <c r="B14" s="37">
        <f t="shared" ref="B14:I14" si="11">B28+B29+B30+B31</f>
        <v>-79</v>
      </c>
      <c r="C14" s="37">
        <f t="shared" si="11"/>
        <v>-77</v>
      </c>
      <c r="D14" s="37">
        <f t="shared" si="11"/>
        <v>-268</v>
      </c>
      <c r="E14" s="37">
        <f t="shared" si="11"/>
        <v>-23</v>
      </c>
      <c r="F14" s="37">
        <f t="shared" si="11"/>
        <v>11</v>
      </c>
      <c r="G14" s="37">
        <f t="shared" si="11"/>
        <v>168</v>
      </c>
      <c r="H14" s="37">
        <f t="shared" si="11"/>
        <v>34</v>
      </c>
      <c r="I14" s="37">
        <f t="shared" si="11"/>
        <v>360</v>
      </c>
      <c r="J14" s="49">
        <f t="shared" si="3"/>
        <v>-10.894136761320427</v>
      </c>
      <c r="K14" s="49">
        <v>5.2102393206315103</v>
      </c>
      <c r="L14" s="49">
        <v>16.104376081951937</v>
      </c>
      <c r="M14" s="37">
        <f t="shared" ref="M14:U14" si="12">M28+M29+M30+M31</f>
        <v>-56</v>
      </c>
      <c r="N14" s="37">
        <f t="shared" si="12"/>
        <v>110</v>
      </c>
      <c r="O14" s="37">
        <f t="shared" si="12"/>
        <v>656</v>
      </c>
      <c r="P14" s="37">
        <f t="shared" si="12"/>
        <v>44</v>
      </c>
      <c r="Q14" s="37">
        <f t="shared" si="12"/>
        <v>66</v>
      </c>
      <c r="R14" s="37">
        <f t="shared" si="12"/>
        <v>166</v>
      </c>
      <c r="S14" s="37">
        <f t="shared" si="12"/>
        <v>732</v>
      </c>
      <c r="T14" s="37">
        <f t="shared" si="12"/>
        <v>123</v>
      </c>
      <c r="U14" s="37">
        <f t="shared" si="12"/>
        <v>43</v>
      </c>
      <c r="V14" s="49">
        <v>-26.524854723214943</v>
      </c>
    </row>
    <row r="15" spans="1:22" ht="15" customHeight="1" x14ac:dyDescent="0.15">
      <c r="A15" s="4" t="s">
        <v>23</v>
      </c>
      <c r="B15" s="37">
        <f t="shared" ref="B15:I15" si="13">B32+B33+B34+B35</f>
        <v>-65</v>
      </c>
      <c r="C15" s="37">
        <f t="shared" si="13"/>
        <v>-67</v>
      </c>
      <c r="D15" s="37">
        <f t="shared" si="13"/>
        <v>-193</v>
      </c>
      <c r="E15" s="37">
        <f t="shared" si="13"/>
        <v>-21</v>
      </c>
      <c r="F15" s="37">
        <f t="shared" si="13"/>
        <v>7</v>
      </c>
      <c r="G15" s="37">
        <f t="shared" si="13"/>
        <v>123</v>
      </c>
      <c r="H15" s="37">
        <f t="shared" si="13"/>
        <v>28</v>
      </c>
      <c r="I15" s="37">
        <f t="shared" si="13"/>
        <v>280</v>
      </c>
      <c r="J15" s="49">
        <f t="shared" si="3"/>
        <v>-13.085899154068748</v>
      </c>
      <c r="K15" s="49">
        <v>4.3619663846895831</v>
      </c>
      <c r="L15" s="49">
        <v>17.447865538758332</v>
      </c>
      <c r="M15" s="37">
        <f t="shared" ref="M15:U15" si="14">M32+M33+M34+M35</f>
        <v>-44</v>
      </c>
      <c r="N15" s="37">
        <f t="shared" si="14"/>
        <v>81</v>
      </c>
      <c r="O15" s="37">
        <f t="shared" si="14"/>
        <v>497</v>
      </c>
      <c r="P15" s="37">
        <f t="shared" si="14"/>
        <v>42</v>
      </c>
      <c r="Q15" s="37">
        <f t="shared" si="14"/>
        <v>39</v>
      </c>
      <c r="R15" s="37">
        <f t="shared" si="14"/>
        <v>125</v>
      </c>
      <c r="S15" s="37">
        <f t="shared" si="14"/>
        <v>533</v>
      </c>
      <c r="T15" s="37">
        <f t="shared" si="14"/>
        <v>84</v>
      </c>
      <c r="U15" s="37">
        <f t="shared" si="14"/>
        <v>41</v>
      </c>
      <c r="V15" s="49">
        <v>-27.418074418048818</v>
      </c>
    </row>
    <row r="16" spans="1:22" ht="15" customHeight="1" x14ac:dyDescent="0.15">
      <c r="A16" s="2" t="s">
        <v>22</v>
      </c>
      <c r="B16" s="36">
        <f t="shared" ref="B16:I16" si="15">B36+B37+B38</f>
        <v>-21</v>
      </c>
      <c r="C16" s="36">
        <f t="shared" si="15"/>
        <v>-6</v>
      </c>
      <c r="D16" s="36">
        <f t="shared" si="15"/>
        <v>-107</v>
      </c>
      <c r="E16" s="36">
        <f t="shared" si="15"/>
        <v>-10</v>
      </c>
      <c r="F16" s="36">
        <f t="shared" si="15"/>
        <v>0</v>
      </c>
      <c r="G16" s="36">
        <f t="shared" si="15"/>
        <v>21</v>
      </c>
      <c r="H16" s="36">
        <f t="shared" si="15"/>
        <v>10</v>
      </c>
      <c r="I16" s="36">
        <f t="shared" si="15"/>
        <v>124</v>
      </c>
      <c r="J16" s="53">
        <f t="shared" si="3"/>
        <v>-26.258237173030988</v>
      </c>
      <c r="K16" s="53">
        <v>0</v>
      </c>
      <c r="L16" s="53">
        <v>26.258237173030988</v>
      </c>
      <c r="M16" s="36">
        <f t="shared" ref="M16:U16" si="16">M36+M37+M38</f>
        <v>-11</v>
      </c>
      <c r="N16" s="36">
        <f t="shared" si="16"/>
        <v>26</v>
      </c>
      <c r="O16" s="36">
        <f t="shared" si="16"/>
        <v>131</v>
      </c>
      <c r="P16" s="36">
        <f t="shared" si="16"/>
        <v>10</v>
      </c>
      <c r="Q16" s="36">
        <f t="shared" si="16"/>
        <v>16</v>
      </c>
      <c r="R16" s="36">
        <f t="shared" si="16"/>
        <v>37</v>
      </c>
      <c r="S16" s="36">
        <f t="shared" si="16"/>
        <v>135</v>
      </c>
      <c r="T16" s="36">
        <f t="shared" si="16"/>
        <v>19</v>
      </c>
      <c r="U16" s="36">
        <f t="shared" si="16"/>
        <v>18</v>
      </c>
      <c r="V16" s="53">
        <v>-28.884060890334098</v>
      </c>
    </row>
    <row r="17" spans="1:22" ht="15" customHeight="1" x14ac:dyDescent="0.15">
      <c r="A17" s="6" t="s">
        <v>21</v>
      </c>
      <c r="B17" s="35">
        <f t="shared" ref="B17:I17" si="17">B12+B13+B20</f>
        <v>-315</v>
      </c>
      <c r="C17" s="35">
        <f t="shared" si="17"/>
        <v>-244</v>
      </c>
      <c r="D17" s="35">
        <f t="shared" si="17"/>
        <v>-732</v>
      </c>
      <c r="E17" s="35">
        <f t="shared" si="17"/>
        <v>-50</v>
      </c>
      <c r="F17" s="35">
        <f t="shared" si="17"/>
        <v>60</v>
      </c>
      <c r="G17" s="35">
        <f t="shared" si="17"/>
        <v>782</v>
      </c>
      <c r="H17" s="35">
        <f t="shared" si="17"/>
        <v>110</v>
      </c>
      <c r="I17" s="35">
        <f t="shared" si="17"/>
        <v>1351</v>
      </c>
      <c r="J17" s="48">
        <f t="shared" si="3"/>
        <v>-5.4545003513296004</v>
      </c>
      <c r="K17" s="48">
        <v>6.5454004215955175</v>
      </c>
      <c r="L17" s="48">
        <v>11.999900772925118</v>
      </c>
      <c r="M17" s="35">
        <f t="shared" ref="M17:U17" si="18">M12+M13+M20</f>
        <v>-265</v>
      </c>
      <c r="N17" s="35">
        <f t="shared" si="18"/>
        <v>624</v>
      </c>
      <c r="O17" s="35">
        <f t="shared" si="18"/>
        <v>2858</v>
      </c>
      <c r="P17" s="35">
        <f t="shared" si="18"/>
        <v>431</v>
      </c>
      <c r="Q17" s="35">
        <f t="shared" si="18"/>
        <v>193</v>
      </c>
      <c r="R17" s="35">
        <f t="shared" si="18"/>
        <v>889</v>
      </c>
      <c r="S17" s="35">
        <f t="shared" si="18"/>
        <v>3021</v>
      </c>
      <c r="T17" s="35">
        <f t="shared" si="18"/>
        <v>704</v>
      </c>
      <c r="U17" s="35">
        <f t="shared" si="18"/>
        <v>185</v>
      </c>
      <c r="V17" s="48">
        <v>-28.908851862046873</v>
      </c>
    </row>
    <row r="18" spans="1:22" ht="15" customHeight="1" x14ac:dyDescent="0.15">
      <c r="A18" s="4" t="s">
        <v>20</v>
      </c>
      <c r="B18" s="37">
        <f t="shared" ref="B18:I18" si="19">B14+B22</f>
        <v>-182</v>
      </c>
      <c r="C18" s="37">
        <f t="shared" si="19"/>
        <v>-173</v>
      </c>
      <c r="D18" s="37">
        <f t="shared" si="19"/>
        <v>-493</v>
      </c>
      <c r="E18" s="37">
        <f t="shared" si="19"/>
        <v>-37</v>
      </c>
      <c r="F18" s="37">
        <f t="shared" si="19"/>
        <v>21</v>
      </c>
      <c r="G18" s="37">
        <f t="shared" si="19"/>
        <v>324</v>
      </c>
      <c r="H18" s="37">
        <f t="shared" si="19"/>
        <v>58</v>
      </c>
      <c r="I18" s="37">
        <f t="shared" si="19"/>
        <v>634</v>
      </c>
      <c r="J18" s="49">
        <f t="shared" si="3"/>
        <v>-9.3638801756152219</v>
      </c>
      <c r="K18" s="49">
        <v>5.3146346942680989</v>
      </c>
      <c r="L18" s="49">
        <v>14.678514869883321</v>
      </c>
      <c r="M18" s="37">
        <f t="shared" ref="M18:U18" si="20">M14+M22</f>
        <v>-145</v>
      </c>
      <c r="N18" s="37">
        <f t="shared" si="20"/>
        <v>214</v>
      </c>
      <c r="O18" s="37">
        <f t="shared" si="20"/>
        <v>1306</v>
      </c>
      <c r="P18" s="37">
        <f t="shared" si="20"/>
        <v>111</v>
      </c>
      <c r="Q18" s="37">
        <f t="shared" si="20"/>
        <v>103</v>
      </c>
      <c r="R18" s="37">
        <f t="shared" si="20"/>
        <v>359</v>
      </c>
      <c r="S18" s="37">
        <f t="shared" si="20"/>
        <v>1489</v>
      </c>
      <c r="T18" s="37">
        <f t="shared" si="20"/>
        <v>248</v>
      </c>
      <c r="U18" s="37">
        <f t="shared" si="20"/>
        <v>111</v>
      </c>
      <c r="V18" s="49">
        <v>-36.69628717470831</v>
      </c>
    </row>
    <row r="19" spans="1:22" ht="15" customHeight="1" x14ac:dyDescent="0.15">
      <c r="A19" s="2" t="s">
        <v>19</v>
      </c>
      <c r="B19" s="36">
        <f t="shared" ref="B19:I19" si="21">B15+B16+B21+B23</f>
        <v>-499</v>
      </c>
      <c r="C19" s="36">
        <f t="shared" si="21"/>
        <v>-480</v>
      </c>
      <c r="D19" s="36">
        <f t="shared" si="21"/>
        <v>-651</v>
      </c>
      <c r="E19" s="36">
        <f t="shared" si="21"/>
        <v>-70</v>
      </c>
      <c r="F19" s="36">
        <f t="shared" si="21"/>
        <v>74</v>
      </c>
      <c r="G19" s="36">
        <f t="shared" si="21"/>
        <v>793</v>
      </c>
      <c r="H19" s="36">
        <f t="shared" si="21"/>
        <v>144</v>
      </c>
      <c r="I19" s="36">
        <f t="shared" si="21"/>
        <v>1482</v>
      </c>
      <c r="J19" s="53">
        <f t="shared" si="3"/>
        <v>-7.6020693100445182</v>
      </c>
      <c r="K19" s="53">
        <v>8.0364732706184938</v>
      </c>
      <c r="L19" s="53">
        <v>15.638542580663012</v>
      </c>
      <c r="M19" s="36">
        <f t="shared" ref="M19:U19" si="22">M15+M16+M21+M23</f>
        <v>-429</v>
      </c>
      <c r="N19" s="36">
        <f t="shared" si="22"/>
        <v>760</v>
      </c>
      <c r="O19" s="36">
        <f t="shared" si="22"/>
        <v>3940</v>
      </c>
      <c r="P19" s="36">
        <f t="shared" si="22"/>
        <v>548</v>
      </c>
      <c r="Q19" s="36">
        <f t="shared" si="22"/>
        <v>212</v>
      </c>
      <c r="R19" s="36">
        <f t="shared" si="22"/>
        <v>1189</v>
      </c>
      <c r="S19" s="36">
        <f t="shared" si="22"/>
        <v>3902</v>
      </c>
      <c r="T19" s="36">
        <f t="shared" si="22"/>
        <v>977</v>
      </c>
      <c r="U19" s="36">
        <f t="shared" si="22"/>
        <v>212</v>
      </c>
      <c r="V19" s="53">
        <v>-46.589824771558568</v>
      </c>
    </row>
    <row r="20" spans="1:22" ht="15" customHeight="1" x14ac:dyDescent="0.15">
      <c r="A20" s="5" t="s">
        <v>18</v>
      </c>
      <c r="B20" s="40">
        <f>E20+M20</f>
        <v>-241</v>
      </c>
      <c r="C20" s="40">
        <v>-182</v>
      </c>
      <c r="D20" s="40">
        <f>G20-I20+O20-S20</f>
        <v>-417</v>
      </c>
      <c r="E20" s="40">
        <f>F20-H20</f>
        <v>-36</v>
      </c>
      <c r="F20" s="40">
        <v>54</v>
      </c>
      <c r="G20" s="40">
        <v>674</v>
      </c>
      <c r="H20" s="40">
        <v>90</v>
      </c>
      <c r="I20" s="40">
        <v>1057</v>
      </c>
      <c r="J20" s="61">
        <f t="shared" si="3"/>
        <v>-4.659612472016617</v>
      </c>
      <c r="K20" s="61">
        <v>6.9894187080249228</v>
      </c>
      <c r="L20" s="61">
        <v>11.64903118004154</v>
      </c>
      <c r="M20" s="40">
        <f>N20-R20</f>
        <v>-205</v>
      </c>
      <c r="N20" s="40">
        <f>SUM(P20:Q20)</f>
        <v>558</v>
      </c>
      <c r="O20" s="41">
        <v>2452</v>
      </c>
      <c r="P20" s="41">
        <v>404</v>
      </c>
      <c r="Q20" s="41">
        <v>154</v>
      </c>
      <c r="R20" s="41">
        <f>SUM(T20:U20)</f>
        <v>763</v>
      </c>
      <c r="S20" s="41">
        <v>2486</v>
      </c>
      <c r="T20" s="41">
        <v>632</v>
      </c>
      <c r="U20" s="41">
        <v>131</v>
      </c>
      <c r="V20" s="52">
        <v>-26.533904354539047</v>
      </c>
    </row>
    <row r="21" spans="1:22" ht="15" customHeight="1" x14ac:dyDescent="0.15">
      <c r="A21" s="3" t="s">
        <v>17</v>
      </c>
      <c r="B21" s="42">
        <f t="shared" ref="B21:B38" si="23">E21+M21</f>
        <v>-315</v>
      </c>
      <c r="C21" s="42">
        <v>-321</v>
      </c>
      <c r="D21" s="42">
        <f t="shared" ref="D21:D38" si="24">G21-I21+O21-S21</f>
        <v>-218</v>
      </c>
      <c r="E21" s="42">
        <f t="shared" ref="E21:E38" si="25">F21-H21</f>
        <v>-34</v>
      </c>
      <c r="F21" s="42">
        <v>55</v>
      </c>
      <c r="G21" s="42">
        <v>565</v>
      </c>
      <c r="H21" s="42">
        <v>89</v>
      </c>
      <c r="I21" s="42">
        <v>855</v>
      </c>
      <c r="J21" s="62">
        <f t="shared" si="3"/>
        <v>-5.7691681891506192</v>
      </c>
      <c r="K21" s="62">
        <v>9.3324779530377615</v>
      </c>
      <c r="L21" s="62">
        <v>15.101646142188381</v>
      </c>
      <c r="M21" s="42">
        <f t="shared" ref="M21:M38" si="26">N21-R21</f>
        <v>-281</v>
      </c>
      <c r="N21" s="42">
        <f>SUM(P21:Q21)</f>
        <v>536</v>
      </c>
      <c r="O21" s="42">
        <v>2610</v>
      </c>
      <c r="P21" s="42">
        <v>401</v>
      </c>
      <c r="Q21" s="42">
        <v>135</v>
      </c>
      <c r="R21" s="42">
        <f t="shared" ref="R21:R38" si="27">SUM(T21:U21)</f>
        <v>817</v>
      </c>
      <c r="S21" s="42">
        <v>2538</v>
      </c>
      <c r="T21" s="42">
        <v>689</v>
      </c>
      <c r="U21" s="42">
        <v>128</v>
      </c>
      <c r="V21" s="49">
        <v>-47.680478269156566</v>
      </c>
    </row>
    <row r="22" spans="1:22" ht="15" customHeight="1" x14ac:dyDescent="0.15">
      <c r="A22" s="3" t="s">
        <v>16</v>
      </c>
      <c r="B22" s="42">
        <f t="shared" si="23"/>
        <v>-103</v>
      </c>
      <c r="C22" s="42">
        <v>-96</v>
      </c>
      <c r="D22" s="42">
        <f t="shared" si="24"/>
        <v>-225</v>
      </c>
      <c r="E22" s="42">
        <f t="shared" si="25"/>
        <v>-14</v>
      </c>
      <c r="F22" s="42">
        <v>10</v>
      </c>
      <c r="G22" s="42">
        <v>156</v>
      </c>
      <c r="H22" s="42">
        <v>24</v>
      </c>
      <c r="I22" s="42">
        <v>274</v>
      </c>
      <c r="J22" s="62">
        <f t="shared" si="3"/>
        <v>-7.6081745443284099</v>
      </c>
      <c r="K22" s="62">
        <v>5.4344103888060076</v>
      </c>
      <c r="L22" s="62">
        <v>13.042584933134417</v>
      </c>
      <c r="M22" s="42">
        <f>N22-R22</f>
        <v>-89</v>
      </c>
      <c r="N22" s="42">
        <f t="shared" ref="N22:N38" si="28">SUM(P22:Q22)</f>
        <v>104</v>
      </c>
      <c r="O22" s="42">
        <v>650</v>
      </c>
      <c r="P22" s="42">
        <v>67</v>
      </c>
      <c r="Q22" s="42">
        <v>37</v>
      </c>
      <c r="R22" s="42">
        <f t="shared" si="27"/>
        <v>193</v>
      </c>
      <c r="S22" s="42">
        <v>757</v>
      </c>
      <c r="T22" s="42">
        <v>125</v>
      </c>
      <c r="U22" s="42">
        <v>68</v>
      </c>
      <c r="V22" s="49">
        <v>-48.366252460373474</v>
      </c>
    </row>
    <row r="23" spans="1:22" ht="15" customHeight="1" x14ac:dyDescent="0.15">
      <c r="A23" s="1" t="s">
        <v>15</v>
      </c>
      <c r="B23" s="43">
        <f t="shared" si="23"/>
        <v>-98</v>
      </c>
      <c r="C23" s="43">
        <v>-86</v>
      </c>
      <c r="D23" s="43">
        <f t="shared" si="24"/>
        <v>-133</v>
      </c>
      <c r="E23" s="43">
        <f t="shared" si="25"/>
        <v>-5</v>
      </c>
      <c r="F23" s="43">
        <v>12</v>
      </c>
      <c r="G23" s="43">
        <v>84</v>
      </c>
      <c r="H23" s="43">
        <v>17</v>
      </c>
      <c r="I23" s="43">
        <v>223</v>
      </c>
      <c r="J23" s="63">
        <f t="shared" si="3"/>
        <v>-3.7622039712382076</v>
      </c>
      <c r="K23" s="63">
        <v>9.0292895309717007</v>
      </c>
      <c r="L23" s="63">
        <v>12.791493502209908</v>
      </c>
      <c r="M23" s="43">
        <f t="shared" si="26"/>
        <v>-93</v>
      </c>
      <c r="N23" s="43">
        <f t="shared" si="28"/>
        <v>117</v>
      </c>
      <c r="O23" s="43">
        <v>702</v>
      </c>
      <c r="P23" s="43">
        <v>95</v>
      </c>
      <c r="Q23" s="43">
        <v>22</v>
      </c>
      <c r="R23" s="43">
        <f t="shared" si="27"/>
        <v>210</v>
      </c>
      <c r="S23" s="47">
        <v>696</v>
      </c>
      <c r="T23" s="47">
        <v>185</v>
      </c>
      <c r="U23" s="47">
        <v>25</v>
      </c>
      <c r="V23" s="54">
        <v>-69.976993865030636</v>
      </c>
    </row>
    <row r="24" spans="1:22" ht="15" customHeight="1" x14ac:dyDescent="0.15">
      <c r="A24" s="7" t="s">
        <v>14</v>
      </c>
      <c r="B24" s="45">
        <f t="shared" si="23"/>
        <v>-21</v>
      </c>
      <c r="C24" s="45">
        <v>-14</v>
      </c>
      <c r="D24" s="45">
        <f t="shared" si="24"/>
        <v>-80</v>
      </c>
      <c r="E24" s="40">
        <f t="shared" si="25"/>
        <v>-1</v>
      </c>
      <c r="F24" s="45">
        <v>2</v>
      </c>
      <c r="G24" s="45">
        <v>38</v>
      </c>
      <c r="H24" s="45">
        <v>3</v>
      </c>
      <c r="I24" s="46">
        <v>81</v>
      </c>
      <c r="J24" s="73">
        <f t="shared" si="3"/>
        <v>-2.2898081579904899</v>
      </c>
      <c r="K24" s="73">
        <v>4.579616315980978</v>
      </c>
      <c r="L24" s="73">
        <v>6.8694244739714678</v>
      </c>
      <c r="M24" s="40">
        <f t="shared" si="26"/>
        <v>-20</v>
      </c>
      <c r="N24" s="45">
        <f t="shared" si="28"/>
        <v>20</v>
      </c>
      <c r="O24" s="45">
        <v>127</v>
      </c>
      <c r="P24" s="45">
        <v>8</v>
      </c>
      <c r="Q24" s="45">
        <v>12</v>
      </c>
      <c r="R24" s="45">
        <f t="shared" si="27"/>
        <v>40</v>
      </c>
      <c r="S24" s="45">
        <v>164</v>
      </c>
      <c r="T24" s="45">
        <v>24</v>
      </c>
      <c r="U24" s="45">
        <v>16</v>
      </c>
      <c r="V24" s="51">
        <v>-45.796163159809787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-2</v>
      </c>
      <c r="D25" s="40">
        <f t="shared" si="24"/>
        <v>-37</v>
      </c>
      <c r="E25" s="40">
        <f t="shared" si="25"/>
        <v>-1</v>
      </c>
      <c r="F25" s="40">
        <v>1</v>
      </c>
      <c r="G25" s="40">
        <v>4</v>
      </c>
      <c r="H25" s="40">
        <v>2</v>
      </c>
      <c r="I25" s="40">
        <v>26</v>
      </c>
      <c r="J25" s="61">
        <f t="shared" si="3"/>
        <v>-8.8196206354959532</v>
      </c>
      <c r="K25" s="61">
        <v>8.8196206354959532</v>
      </c>
      <c r="L25" s="61">
        <v>17.639241270991906</v>
      </c>
      <c r="M25" s="40">
        <f t="shared" si="26"/>
        <v>-1</v>
      </c>
      <c r="N25" s="40">
        <f t="shared" si="28"/>
        <v>7</v>
      </c>
      <c r="O25" s="40">
        <v>28</v>
      </c>
      <c r="P25" s="40">
        <v>2</v>
      </c>
      <c r="Q25" s="40">
        <v>5</v>
      </c>
      <c r="R25" s="40">
        <f t="shared" si="27"/>
        <v>8</v>
      </c>
      <c r="S25" s="41">
        <v>43</v>
      </c>
      <c r="T25" s="41">
        <v>5</v>
      </c>
      <c r="U25" s="41">
        <v>3</v>
      </c>
      <c r="V25" s="52">
        <v>-8.8196206354959585</v>
      </c>
    </row>
    <row r="26" spans="1:22" ht="15" customHeight="1" x14ac:dyDescent="0.15">
      <c r="A26" s="3" t="s">
        <v>12</v>
      </c>
      <c r="B26" s="42">
        <f t="shared" si="23"/>
        <v>-28</v>
      </c>
      <c r="C26" s="42">
        <v>-31</v>
      </c>
      <c r="D26" s="42">
        <f t="shared" si="24"/>
        <v>-100</v>
      </c>
      <c r="E26" s="42">
        <f t="shared" si="25"/>
        <v>-3</v>
      </c>
      <c r="F26" s="42">
        <v>2</v>
      </c>
      <c r="G26" s="42">
        <v>13</v>
      </c>
      <c r="H26" s="42">
        <v>5</v>
      </c>
      <c r="I26" s="42">
        <v>69</v>
      </c>
      <c r="J26" s="62">
        <f t="shared" si="3"/>
        <v>-11.973756150902133</v>
      </c>
      <c r="K26" s="62">
        <v>7.982504100601421</v>
      </c>
      <c r="L26" s="62">
        <v>19.956260251503554</v>
      </c>
      <c r="M26" s="42">
        <f t="shared" si="26"/>
        <v>-25</v>
      </c>
      <c r="N26" s="42">
        <f t="shared" si="28"/>
        <v>15</v>
      </c>
      <c r="O26" s="42">
        <v>70</v>
      </c>
      <c r="P26" s="42">
        <v>10</v>
      </c>
      <c r="Q26" s="42">
        <v>5</v>
      </c>
      <c r="R26" s="42">
        <f t="shared" si="27"/>
        <v>40</v>
      </c>
      <c r="S26" s="42">
        <v>114</v>
      </c>
      <c r="T26" s="42">
        <v>21</v>
      </c>
      <c r="U26" s="42">
        <v>19</v>
      </c>
      <c r="V26" s="49">
        <v>-99.781301257517768</v>
      </c>
    </row>
    <row r="27" spans="1:22" ht="15" customHeight="1" x14ac:dyDescent="0.15">
      <c r="A27" s="1" t="s">
        <v>11</v>
      </c>
      <c r="B27" s="43">
        <f t="shared" si="23"/>
        <v>-23</v>
      </c>
      <c r="C27" s="43">
        <v>-15</v>
      </c>
      <c r="D27" s="43">
        <f t="shared" si="24"/>
        <v>-98</v>
      </c>
      <c r="E27" s="43">
        <f t="shared" si="25"/>
        <v>-9</v>
      </c>
      <c r="F27" s="43">
        <v>1</v>
      </c>
      <c r="G27" s="43">
        <v>53</v>
      </c>
      <c r="H27" s="43">
        <v>10</v>
      </c>
      <c r="I27" s="43">
        <v>118</v>
      </c>
      <c r="J27" s="63">
        <f t="shared" si="3"/>
        <v>-14.059671213411685</v>
      </c>
      <c r="K27" s="63">
        <v>1.5621856903790761</v>
      </c>
      <c r="L27" s="63">
        <v>15.621856903790761</v>
      </c>
      <c r="M27" s="43">
        <f t="shared" si="26"/>
        <v>-14</v>
      </c>
      <c r="N27" s="43">
        <f t="shared" si="28"/>
        <v>24</v>
      </c>
      <c r="O27" s="47">
        <v>181</v>
      </c>
      <c r="P27" s="47">
        <v>7</v>
      </c>
      <c r="Q27" s="47">
        <v>17</v>
      </c>
      <c r="R27" s="47">
        <f t="shared" si="27"/>
        <v>38</v>
      </c>
      <c r="S27" s="47">
        <v>214</v>
      </c>
      <c r="T27" s="47">
        <v>22</v>
      </c>
      <c r="U27" s="47">
        <v>16</v>
      </c>
      <c r="V27" s="54">
        <v>-21.870599665307068</v>
      </c>
    </row>
    <row r="28" spans="1:22" ht="15" customHeight="1" x14ac:dyDescent="0.15">
      <c r="A28" s="5" t="s">
        <v>10</v>
      </c>
      <c r="B28" s="40">
        <f t="shared" si="23"/>
        <v>-13</v>
      </c>
      <c r="C28" s="40">
        <v>-3</v>
      </c>
      <c r="D28" s="40">
        <f t="shared" si="24"/>
        <v>-59</v>
      </c>
      <c r="E28" s="40">
        <f t="shared" si="25"/>
        <v>-5</v>
      </c>
      <c r="F28" s="40">
        <v>0</v>
      </c>
      <c r="G28" s="40">
        <v>14</v>
      </c>
      <c r="H28" s="40">
        <v>5</v>
      </c>
      <c r="I28" s="40">
        <v>50</v>
      </c>
      <c r="J28" s="61">
        <f t="shared" si="3"/>
        <v>-20.714626228689472</v>
      </c>
      <c r="K28" s="61">
        <v>0</v>
      </c>
      <c r="L28" s="61">
        <v>20.714626228689472</v>
      </c>
      <c r="M28" s="40">
        <f t="shared" si="26"/>
        <v>-8</v>
      </c>
      <c r="N28" s="40">
        <f t="shared" si="28"/>
        <v>5</v>
      </c>
      <c r="O28" s="40">
        <v>54</v>
      </c>
      <c r="P28" s="40">
        <v>3</v>
      </c>
      <c r="Q28" s="40">
        <v>2</v>
      </c>
      <c r="R28" s="40">
        <f t="shared" si="27"/>
        <v>13</v>
      </c>
      <c r="S28" s="40">
        <v>77</v>
      </c>
      <c r="T28" s="40">
        <v>11</v>
      </c>
      <c r="U28" s="40">
        <v>2</v>
      </c>
      <c r="V28" s="48">
        <v>-33.143401965903152</v>
      </c>
    </row>
    <row r="29" spans="1:22" ht="15" customHeight="1" x14ac:dyDescent="0.15">
      <c r="A29" s="3" t="s">
        <v>9</v>
      </c>
      <c r="B29" s="42">
        <f t="shared" si="23"/>
        <v>-25</v>
      </c>
      <c r="C29" s="42">
        <v>-30</v>
      </c>
      <c r="D29" s="42">
        <f t="shared" si="24"/>
        <v>-21</v>
      </c>
      <c r="E29" s="42">
        <f>F29-H29</f>
        <v>-10</v>
      </c>
      <c r="F29" s="42">
        <v>4</v>
      </c>
      <c r="G29" s="42">
        <v>62</v>
      </c>
      <c r="H29" s="42">
        <v>14</v>
      </c>
      <c r="I29" s="42">
        <v>103</v>
      </c>
      <c r="J29" s="62">
        <f t="shared" si="3"/>
        <v>-15.42942412316485</v>
      </c>
      <c r="K29" s="62">
        <v>6.1717696492659391</v>
      </c>
      <c r="L29" s="62">
        <v>21.60119377243079</v>
      </c>
      <c r="M29" s="42">
        <f t="shared" si="26"/>
        <v>-15</v>
      </c>
      <c r="N29" s="42">
        <f t="shared" si="28"/>
        <v>41</v>
      </c>
      <c r="O29" s="42">
        <v>253</v>
      </c>
      <c r="P29" s="42">
        <v>17</v>
      </c>
      <c r="Q29" s="42">
        <v>24</v>
      </c>
      <c r="R29" s="42">
        <f t="shared" si="27"/>
        <v>56</v>
      </c>
      <c r="S29" s="42">
        <v>233</v>
      </c>
      <c r="T29" s="42">
        <v>40</v>
      </c>
      <c r="U29" s="42">
        <v>16</v>
      </c>
      <c r="V29" s="49">
        <v>-23.144136184747282</v>
      </c>
    </row>
    <row r="30" spans="1:22" ht="15" customHeight="1" x14ac:dyDescent="0.15">
      <c r="A30" s="3" t="s">
        <v>8</v>
      </c>
      <c r="B30" s="42">
        <f t="shared" si="23"/>
        <v>-24</v>
      </c>
      <c r="C30" s="42">
        <v>-24</v>
      </c>
      <c r="D30" s="42">
        <f t="shared" si="24"/>
        <v>-104</v>
      </c>
      <c r="E30" s="42">
        <f t="shared" si="25"/>
        <v>-5</v>
      </c>
      <c r="F30" s="42">
        <v>4</v>
      </c>
      <c r="G30" s="42">
        <v>52</v>
      </c>
      <c r="H30" s="42">
        <v>9</v>
      </c>
      <c r="I30" s="42">
        <v>108</v>
      </c>
      <c r="J30" s="62">
        <f t="shared" si="3"/>
        <v>-7.732952547213384</v>
      </c>
      <c r="K30" s="62">
        <v>6.1863620377707056</v>
      </c>
      <c r="L30" s="62">
        <v>13.91931458498409</v>
      </c>
      <c r="M30" s="42">
        <f t="shared" si="26"/>
        <v>-19</v>
      </c>
      <c r="N30" s="42">
        <f t="shared" si="28"/>
        <v>30</v>
      </c>
      <c r="O30" s="42">
        <v>163</v>
      </c>
      <c r="P30" s="42">
        <v>12</v>
      </c>
      <c r="Q30" s="42">
        <v>18</v>
      </c>
      <c r="R30" s="42">
        <f t="shared" si="27"/>
        <v>49</v>
      </c>
      <c r="S30" s="42">
        <v>211</v>
      </c>
      <c r="T30" s="42">
        <v>41</v>
      </c>
      <c r="U30" s="42">
        <v>8</v>
      </c>
      <c r="V30" s="49">
        <v>-29.385219679410845</v>
      </c>
    </row>
    <row r="31" spans="1:22" ht="15" customHeight="1" x14ac:dyDescent="0.15">
      <c r="A31" s="1" t="s">
        <v>7</v>
      </c>
      <c r="B31" s="43">
        <f t="shared" si="23"/>
        <v>-17</v>
      </c>
      <c r="C31" s="43">
        <v>-20</v>
      </c>
      <c r="D31" s="43">
        <f t="shared" si="24"/>
        <v>-84</v>
      </c>
      <c r="E31" s="43">
        <f t="shared" si="25"/>
        <v>-3</v>
      </c>
      <c r="F31" s="43">
        <v>3</v>
      </c>
      <c r="G31" s="43">
        <v>40</v>
      </c>
      <c r="H31" s="43">
        <v>6</v>
      </c>
      <c r="I31" s="43">
        <v>99</v>
      </c>
      <c r="J31" s="63">
        <f t="shared" si="3"/>
        <v>-5.215974696568412</v>
      </c>
      <c r="K31" s="63">
        <v>5.215974696568412</v>
      </c>
      <c r="L31" s="63">
        <v>10.431949393136824</v>
      </c>
      <c r="M31" s="43">
        <f t="shared" si="26"/>
        <v>-14</v>
      </c>
      <c r="N31" s="43">
        <f t="shared" si="28"/>
        <v>34</v>
      </c>
      <c r="O31" s="43">
        <v>186</v>
      </c>
      <c r="P31" s="43">
        <v>12</v>
      </c>
      <c r="Q31" s="43">
        <v>22</v>
      </c>
      <c r="R31" s="43">
        <f t="shared" si="27"/>
        <v>48</v>
      </c>
      <c r="S31" s="43">
        <v>211</v>
      </c>
      <c r="T31" s="43">
        <v>31</v>
      </c>
      <c r="U31" s="43">
        <v>17</v>
      </c>
      <c r="V31" s="53">
        <v>-24.341215250652581</v>
      </c>
    </row>
    <row r="32" spans="1:22" ht="15" customHeight="1" x14ac:dyDescent="0.15">
      <c r="A32" s="5" t="s">
        <v>6</v>
      </c>
      <c r="B32" s="40">
        <f t="shared" si="23"/>
        <v>-7</v>
      </c>
      <c r="C32" s="40">
        <v>-9</v>
      </c>
      <c r="D32" s="40">
        <f t="shared" si="24"/>
        <v>28</v>
      </c>
      <c r="E32" s="40">
        <f t="shared" si="25"/>
        <v>0</v>
      </c>
      <c r="F32" s="40">
        <v>2</v>
      </c>
      <c r="G32" s="40">
        <v>20</v>
      </c>
      <c r="H32" s="40">
        <v>2</v>
      </c>
      <c r="I32" s="40">
        <v>14</v>
      </c>
      <c r="J32" s="61">
        <f t="shared" si="3"/>
        <v>0</v>
      </c>
      <c r="K32" s="61">
        <v>14.385086803160778</v>
      </c>
      <c r="L32" s="61">
        <v>14.385086803160778</v>
      </c>
      <c r="M32" s="40">
        <f t="shared" si="26"/>
        <v>-7</v>
      </c>
      <c r="N32" s="40">
        <f t="shared" si="28"/>
        <v>10</v>
      </c>
      <c r="O32" s="41">
        <v>74</v>
      </c>
      <c r="P32" s="41">
        <v>6</v>
      </c>
      <c r="Q32" s="41">
        <v>4</v>
      </c>
      <c r="R32" s="41">
        <f t="shared" si="27"/>
        <v>17</v>
      </c>
      <c r="S32" s="41">
        <v>52</v>
      </c>
      <c r="T32" s="41">
        <v>8</v>
      </c>
      <c r="U32" s="41">
        <v>9</v>
      </c>
      <c r="V32" s="52">
        <v>-50.347803811062718</v>
      </c>
    </row>
    <row r="33" spans="1:22" ht="15" customHeight="1" x14ac:dyDescent="0.15">
      <c r="A33" s="3" t="s">
        <v>5</v>
      </c>
      <c r="B33" s="42">
        <f t="shared" si="23"/>
        <v>-44</v>
      </c>
      <c r="C33" s="42">
        <v>-40</v>
      </c>
      <c r="D33" s="42">
        <f t="shared" si="24"/>
        <v>-150</v>
      </c>
      <c r="E33" s="42">
        <f t="shared" si="25"/>
        <v>-12</v>
      </c>
      <c r="F33" s="42">
        <v>1</v>
      </c>
      <c r="G33" s="42">
        <v>40</v>
      </c>
      <c r="H33" s="42">
        <v>13</v>
      </c>
      <c r="I33" s="42">
        <v>145</v>
      </c>
      <c r="J33" s="62">
        <f t="shared" si="3"/>
        <v>-19.309870518060016</v>
      </c>
      <c r="K33" s="62">
        <v>1.6091558765050016</v>
      </c>
      <c r="L33" s="62">
        <v>20.919026394565019</v>
      </c>
      <c r="M33" s="42">
        <f t="shared" si="26"/>
        <v>-32</v>
      </c>
      <c r="N33" s="42">
        <f t="shared" si="28"/>
        <v>30</v>
      </c>
      <c r="O33" s="42">
        <v>178</v>
      </c>
      <c r="P33" s="42">
        <v>8</v>
      </c>
      <c r="Q33" s="42">
        <v>22</v>
      </c>
      <c r="R33" s="42">
        <f t="shared" si="27"/>
        <v>62</v>
      </c>
      <c r="S33" s="42">
        <v>223</v>
      </c>
      <c r="T33" s="42">
        <v>46</v>
      </c>
      <c r="U33" s="42">
        <v>16</v>
      </c>
      <c r="V33" s="49">
        <v>-51.492988048160036</v>
      </c>
    </row>
    <row r="34" spans="1:22" ht="15" customHeight="1" x14ac:dyDescent="0.15">
      <c r="A34" s="3" t="s">
        <v>4</v>
      </c>
      <c r="B34" s="42">
        <f t="shared" si="23"/>
        <v>-12</v>
      </c>
      <c r="C34" s="42">
        <v>-26</v>
      </c>
      <c r="D34" s="42">
        <f t="shared" si="24"/>
        <v>-34</v>
      </c>
      <c r="E34" s="42">
        <f t="shared" si="25"/>
        <v>-5</v>
      </c>
      <c r="F34" s="42">
        <v>1</v>
      </c>
      <c r="G34" s="42">
        <v>31</v>
      </c>
      <c r="H34" s="42">
        <v>6</v>
      </c>
      <c r="I34" s="42">
        <v>53</v>
      </c>
      <c r="J34" s="62">
        <f t="shared" si="3"/>
        <v>-11.990013796728205</v>
      </c>
      <c r="K34" s="62">
        <v>2.398002759345641</v>
      </c>
      <c r="L34" s="62">
        <v>14.388016556073845</v>
      </c>
      <c r="M34" s="42">
        <f t="shared" si="26"/>
        <v>-7</v>
      </c>
      <c r="N34" s="42">
        <f t="shared" si="28"/>
        <v>18</v>
      </c>
      <c r="O34" s="42">
        <v>113</v>
      </c>
      <c r="P34" s="42">
        <v>13</v>
      </c>
      <c r="Q34" s="42">
        <v>5</v>
      </c>
      <c r="R34" s="42">
        <f t="shared" si="27"/>
        <v>25</v>
      </c>
      <c r="S34" s="42">
        <v>125</v>
      </c>
      <c r="T34" s="42">
        <v>18</v>
      </c>
      <c r="U34" s="42">
        <v>7</v>
      </c>
      <c r="V34" s="49">
        <v>-16.786019315419473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8</v>
      </c>
      <c r="D35" s="43">
        <f t="shared" si="24"/>
        <v>-37</v>
      </c>
      <c r="E35" s="43">
        <f t="shared" si="25"/>
        <v>-4</v>
      </c>
      <c r="F35" s="43">
        <v>3</v>
      </c>
      <c r="G35" s="43">
        <v>32</v>
      </c>
      <c r="H35" s="43">
        <v>7</v>
      </c>
      <c r="I35" s="43">
        <v>68</v>
      </c>
      <c r="J35" s="63">
        <f t="shared" si="3"/>
        <v>-9.3613146876462707</v>
      </c>
      <c r="K35" s="63">
        <v>7.0209860157347022</v>
      </c>
      <c r="L35" s="63">
        <v>16.382300703380974</v>
      </c>
      <c r="M35" s="43">
        <f>N35-R35</f>
        <v>2</v>
      </c>
      <c r="N35" s="43">
        <f t="shared" si="28"/>
        <v>23</v>
      </c>
      <c r="O35" s="47">
        <v>132</v>
      </c>
      <c r="P35" s="47">
        <v>15</v>
      </c>
      <c r="Q35" s="47">
        <v>8</v>
      </c>
      <c r="R35" s="47">
        <f t="shared" si="27"/>
        <v>21</v>
      </c>
      <c r="S35" s="47">
        <v>133</v>
      </c>
      <c r="T35" s="47">
        <v>12</v>
      </c>
      <c r="U35" s="47">
        <v>9</v>
      </c>
      <c r="V35" s="54">
        <v>4.6806573438231283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-1</v>
      </c>
      <c r="D36" s="40">
        <f t="shared" si="24"/>
        <v>-30</v>
      </c>
      <c r="E36" s="40">
        <f t="shared" si="25"/>
        <v>-4</v>
      </c>
      <c r="F36" s="40">
        <v>0</v>
      </c>
      <c r="G36" s="40">
        <v>11</v>
      </c>
      <c r="H36" s="40">
        <v>4</v>
      </c>
      <c r="I36" s="40">
        <v>59</v>
      </c>
      <c r="J36" s="61">
        <f t="shared" si="3"/>
        <v>-23.955632855314541</v>
      </c>
      <c r="K36" s="61">
        <v>0</v>
      </c>
      <c r="L36" s="61">
        <v>23.955632855314541</v>
      </c>
      <c r="M36" s="40">
        <f t="shared" si="26"/>
        <v>1</v>
      </c>
      <c r="N36" s="40">
        <f t="shared" si="28"/>
        <v>10</v>
      </c>
      <c r="O36" s="40">
        <v>58</v>
      </c>
      <c r="P36" s="40">
        <v>4</v>
      </c>
      <c r="Q36" s="40">
        <v>6</v>
      </c>
      <c r="R36" s="40">
        <f t="shared" si="27"/>
        <v>9</v>
      </c>
      <c r="S36" s="40">
        <v>40</v>
      </c>
      <c r="T36" s="40">
        <v>4</v>
      </c>
      <c r="U36" s="40">
        <v>5</v>
      </c>
      <c r="V36" s="48">
        <v>5.9889082138286369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1</v>
      </c>
      <c r="D37" s="42">
        <f t="shared" si="24"/>
        <v>-35</v>
      </c>
      <c r="E37" s="42">
        <f t="shared" si="25"/>
        <v>-3</v>
      </c>
      <c r="F37" s="42">
        <v>0</v>
      </c>
      <c r="G37" s="42">
        <v>5</v>
      </c>
      <c r="H37" s="42">
        <v>3</v>
      </c>
      <c r="I37" s="42">
        <v>34</v>
      </c>
      <c r="J37" s="62">
        <f t="shared" si="3"/>
        <v>-27.108657440645654</v>
      </c>
      <c r="K37" s="62">
        <v>0</v>
      </c>
      <c r="L37" s="62">
        <v>27.108657440645654</v>
      </c>
      <c r="M37" s="42">
        <f t="shared" si="26"/>
        <v>-1</v>
      </c>
      <c r="N37" s="42">
        <f t="shared" si="28"/>
        <v>12</v>
      </c>
      <c r="O37" s="42">
        <v>43</v>
      </c>
      <c r="P37" s="42">
        <v>3</v>
      </c>
      <c r="Q37" s="42">
        <v>9</v>
      </c>
      <c r="R37" s="42">
        <f t="shared" si="27"/>
        <v>13</v>
      </c>
      <c r="S37" s="42">
        <v>49</v>
      </c>
      <c r="T37" s="42">
        <v>6</v>
      </c>
      <c r="U37" s="42">
        <v>7</v>
      </c>
      <c r="V37" s="49">
        <v>-9.0362191468818907</v>
      </c>
    </row>
    <row r="38" spans="1:22" ht="15" customHeight="1" x14ac:dyDescent="0.15">
      <c r="A38" s="1" t="s">
        <v>0</v>
      </c>
      <c r="B38" s="43">
        <f t="shared" si="23"/>
        <v>-14</v>
      </c>
      <c r="C38" s="43">
        <v>-6</v>
      </c>
      <c r="D38" s="43">
        <f t="shared" si="24"/>
        <v>-42</v>
      </c>
      <c r="E38" s="43">
        <f t="shared" si="25"/>
        <v>-3</v>
      </c>
      <c r="F38" s="43">
        <v>0</v>
      </c>
      <c r="G38" s="43">
        <v>5</v>
      </c>
      <c r="H38" s="43">
        <v>3</v>
      </c>
      <c r="I38" s="43">
        <v>31</v>
      </c>
      <c r="J38" s="63">
        <f t="shared" si="3"/>
        <v>-29.072082835523695</v>
      </c>
      <c r="K38" s="63">
        <v>0</v>
      </c>
      <c r="L38" s="63">
        <v>29.072082835523695</v>
      </c>
      <c r="M38" s="43">
        <f t="shared" si="26"/>
        <v>-11</v>
      </c>
      <c r="N38" s="43">
        <f t="shared" si="28"/>
        <v>4</v>
      </c>
      <c r="O38" s="43">
        <v>30</v>
      </c>
      <c r="P38" s="43">
        <v>3</v>
      </c>
      <c r="Q38" s="43">
        <v>1</v>
      </c>
      <c r="R38" s="43">
        <f t="shared" si="27"/>
        <v>15</v>
      </c>
      <c r="S38" s="43">
        <v>46</v>
      </c>
      <c r="T38" s="43">
        <v>9</v>
      </c>
      <c r="U38" s="43">
        <v>6</v>
      </c>
      <c r="V38" s="53">
        <v>-106.59763706358692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-847</v>
      </c>
      <c r="C9" s="34">
        <f t="shared" si="0"/>
        <v>-637</v>
      </c>
      <c r="D9" s="34">
        <f t="shared" si="0"/>
        <v>-2251</v>
      </c>
      <c r="E9" s="34">
        <f t="shared" si="0"/>
        <v>-183</v>
      </c>
      <c r="F9" s="34">
        <f t="shared" si="0"/>
        <v>157</v>
      </c>
      <c r="G9" s="34">
        <f t="shared" si="0"/>
        <v>1851</v>
      </c>
      <c r="H9" s="34">
        <f t="shared" si="0"/>
        <v>340</v>
      </c>
      <c r="I9" s="34">
        <f t="shared" si="0"/>
        <v>3696</v>
      </c>
      <c r="J9" s="51">
        <f>K9-L9</f>
        <v>-7.490491802175657</v>
      </c>
      <c r="K9" s="51">
        <v>6.4262689231780223</v>
      </c>
      <c r="L9" s="51">
        <v>13.916760725353679</v>
      </c>
      <c r="M9" s="34">
        <f t="shared" ref="M9:U9" si="1">M10+M11</f>
        <v>-664</v>
      </c>
      <c r="N9" s="34">
        <f t="shared" si="1"/>
        <v>1416</v>
      </c>
      <c r="O9" s="34">
        <f t="shared" si="1"/>
        <v>6914</v>
      </c>
      <c r="P9" s="34">
        <f t="shared" si="1"/>
        <v>892</v>
      </c>
      <c r="Q9" s="34">
        <f t="shared" si="1"/>
        <v>524</v>
      </c>
      <c r="R9" s="34">
        <f>R10+R11</f>
        <v>2080</v>
      </c>
      <c r="S9" s="34">
        <f t="shared" si="1"/>
        <v>7320</v>
      </c>
      <c r="T9" s="34">
        <f t="shared" si="1"/>
        <v>1556</v>
      </c>
      <c r="U9" s="34">
        <f t="shared" si="1"/>
        <v>524</v>
      </c>
      <c r="V9" s="51">
        <v>-27.178615063631888</v>
      </c>
    </row>
    <row r="10" spans="1:22" ht="15" customHeight="1" x14ac:dyDescent="0.15">
      <c r="A10" s="6" t="s">
        <v>28</v>
      </c>
      <c r="B10" s="35">
        <f t="shared" ref="B10:I10" si="2">B20+B21+B22+B23</f>
        <v>-692</v>
      </c>
      <c r="C10" s="35">
        <f t="shared" si="2"/>
        <v>-579</v>
      </c>
      <c r="D10" s="35">
        <f t="shared" si="2"/>
        <v>-1210</v>
      </c>
      <c r="E10" s="35">
        <f t="shared" si="2"/>
        <v>-131</v>
      </c>
      <c r="F10" s="35">
        <f t="shared" si="2"/>
        <v>124</v>
      </c>
      <c r="G10" s="35">
        <f t="shared" si="2"/>
        <v>1511</v>
      </c>
      <c r="H10" s="35">
        <f t="shared" si="2"/>
        <v>255</v>
      </c>
      <c r="I10" s="35">
        <f t="shared" si="2"/>
        <v>2562</v>
      </c>
      <c r="J10" s="48">
        <f t="shared" ref="J10:J38" si="3">K10-L10</f>
        <v>-7.1582952613028556</v>
      </c>
      <c r="K10" s="48">
        <v>6.7757909343630054</v>
      </c>
      <c r="L10" s="48">
        <v>13.934086195665861</v>
      </c>
      <c r="M10" s="35">
        <f t="shared" ref="M10:U10" si="4">M20+M21+M22+M23</f>
        <v>-561</v>
      </c>
      <c r="N10" s="35">
        <f t="shared" si="4"/>
        <v>1105</v>
      </c>
      <c r="O10" s="35">
        <f t="shared" si="4"/>
        <v>5182</v>
      </c>
      <c r="P10" s="35">
        <f t="shared" si="4"/>
        <v>758</v>
      </c>
      <c r="Q10" s="35">
        <f t="shared" si="4"/>
        <v>347</v>
      </c>
      <c r="R10" s="35">
        <f t="shared" si="4"/>
        <v>1666</v>
      </c>
      <c r="S10" s="35">
        <f t="shared" si="4"/>
        <v>5341</v>
      </c>
      <c r="T10" s="35">
        <f t="shared" si="4"/>
        <v>1300</v>
      </c>
      <c r="U10" s="35">
        <f t="shared" si="4"/>
        <v>366</v>
      </c>
      <c r="V10" s="48">
        <v>-30.654989630464883</v>
      </c>
    </row>
    <row r="11" spans="1:22" ht="15" customHeight="1" x14ac:dyDescent="0.15">
      <c r="A11" s="2" t="s">
        <v>27</v>
      </c>
      <c r="B11" s="36">
        <f t="shared" ref="B11:I11" si="5">B12+B13+B14+B15+B16</f>
        <v>-155</v>
      </c>
      <c r="C11" s="36">
        <f t="shared" si="5"/>
        <v>-58</v>
      </c>
      <c r="D11" s="36">
        <f t="shared" si="5"/>
        <v>-1041</v>
      </c>
      <c r="E11" s="36">
        <f t="shared" si="5"/>
        <v>-52</v>
      </c>
      <c r="F11" s="36">
        <f t="shared" si="5"/>
        <v>33</v>
      </c>
      <c r="G11" s="36">
        <f t="shared" si="5"/>
        <v>340</v>
      </c>
      <c r="H11" s="36">
        <f t="shared" si="5"/>
        <v>85</v>
      </c>
      <c r="I11" s="36">
        <f t="shared" si="5"/>
        <v>1134</v>
      </c>
      <c r="J11" s="53">
        <f t="shared" si="3"/>
        <v>-8.4821432561598336</v>
      </c>
      <c r="K11" s="53">
        <v>5.382898604870662</v>
      </c>
      <c r="L11" s="53">
        <v>13.865041861030495</v>
      </c>
      <c r="M11" s="36">
        <f t="shared" ref="M11:U11" si="6">M12+M13+M14+M15+M16</f>
        <v>-103</v>
      </c>
      <c r="N11" s="36">
        <f t="shared" si="6"/>
        <v>311</v>
      </c>
      <c r="O11" s="36">
        <f t="shared" si="6"/>
        <v>1732</v>
      </c>
      <c r="P11" s="36">
        <f t="shared" si="6"/>
        <v>134</v>
      </c>
      <c r="Q11" s="36">
        <f t="shared" si="6"/>
        <v>177</v>
      </c>
      <c r="R11" s="36">
        <f t="shared" si="6"/>
        <v>414</v>
      </c>
      <c r="S11" s="36">
        <f t="shared" si="6"/>
        <v>1979</v>
      </c>
      <c r="T11" s="36">
        <f t="shared" si="6"/>
        <v>256</v>
      </c>
      <c r="U11" s="36">
        <f t="shared" si="6"/>
        <v>158</v>
      </c>
      <c r="V11" s="53">
        <v>-16.801168372778143</v>
      </c>
    </row>
    <row r="12" spans="1:22" ht="15" customHeight="1" x14ac:dyDescent="0.15">
      <c r="A12" s="6" t="s">
        <v>26</v>
      </c>
      <c r="B12" s="35">
        <f t="shared" ref="B12:I12" si="7">B24</f>
        <v>-10</v>
      </c>
      <c r="C12" s="35">
        <f t="shared" si="7"/>
        <v>6</v>
      </c>
      <c r="D12" s="35">
        <f t="shared" si="7"/>
        <v>-109</v>
      </c>
      <c r="E12" s="35">
        <f t="shared" si="7"/>
        <v>-2</v>
      </c>
      <c r="F12" s="35">
        <f t="shared" si="7"/>
        <v>3</v>
      </c>
      <c r="G12" s="35">
        <f t="shared" si="7"/>
        <v>29</v>
      </c>
      <c r="H12" s="35">
        <f t="shared" si="7"/>
        <v>5</v>
      </c>
      <c r="I12" s="35">
        <f t="shared" si="7"/>
        <v>109</v>
      </c>
      <c r="J12" s="48">
        <f t="shared" si="3"/>
        <v>-4.2262001250492096</v>
      </c>
      <c r="K12" s="48">
        <v>6.3393001875738131</v>
      </c>
      <c r="L12" s="48">
        <v>10.565500312623023</v>
      </c>
      <c r="M12" s="35">
        <f t="shared" ref="M12:U12" si="8">M24</f>
        <v>-8</v>
      </c>
      <c r="N12" s="35">
        <f t="shared" si="8"/>
        <v>30</v>
      </c>
      <c r="O12" s="35">
        <f t="shared" si="8"/>
        <v>134</v>
      </c>
      <c r="P12" s="35">
        <f t="shared" si="8"/>
        <v>18</v>
      </c>
      <c r="Q12" s="35">
        <f t="shared" si="8"/>
        <v>12</v>
      </c>
      <c r="R12" s="35">
        <f t="shared" si="8"/>
        <v>38</v>
      </c>
      <c r="S12" s="35">
        <f t="shared" si="8"/>
        <v>163</v>
      </c>
      <c r="T12" s="35">
        <f t="shared" si="8"/>
        <v>26</v>
      </c>
      <c r="U12" s="35">
        <f t="shared" si="8"/>
        <v>12</v>
      </c>
      <c r="V12" s="48">
        <v>-16.904800500196842</v>
      </c>
    </row>
    <row r="13" spans="1:22" ht="15" customHeight="1" x14ac:dyDescent="0.15">
      <c r="A13" s="4" t="s">
        <v>25</v>
      </c>
      <c r="B13" s="37">
        <f t="shared" ref="B13:I13" si="9">B25+B26+B27</f>
        <v>-43</v>
      </c>
      <c r="C13" s="37">
        <f t="shared" si="9"/>
        <v>-25</v>
      </c>
      <c r="D13" s="37">
        <f t="shared" si="9"/>
        <v>-212</v>
      </c>
      <c r="E13" s="37">
        <f t="shared" si="9"/>
        <v>-8</v>
      </c>
      <c r="F13" s="37">
        <f t="shared" si="9"/>
        <v>7</v>
      </c>
      <c r="G13" s="37">
        <f t="shared" si="9"/>
        <v>60</v>
      </c>
      <c r="H13" s="37">
        <f t="shared" si="9"/>
        <v>15</v>
      </c>
      <c r="I13" s="37">
        <f t="shared" si="9"/>
        <v>203</v>
      </c>
      <c r="J13" s="49">
        <f t="shared" si="3"/>
        <v>-7.1739183843942724</v>
      </c>
      <c r="K13" s="49">
        <v>6.2771785863449869</v>
      </c>
      <c r="L13" s="49">
        <v>13.451096970739259</v>
      </c>
      <c r="M13" s="37">
        <f t="shared" ref="M13:U13" si="10">M25+M26+M27</f>
        <v>-35</v>
      </c>
      <c r="N13" s="37">
        <f t="shared" si="10"/>
        <v>48</v>
      </c>
      <c r="O13" s="37">
        <f t="shared" si="10"/>
        <v>280</v>
      </c>
      <c r="P13" s="37">
        <f t="shared" si="10"/>
        <v>19</v>
      </c>
      <c r="Q13" s="37">
        <f t="shared" si="10"/>
        <v>29</v>
      </c>
      <c r="R13" s="37">
        <f t="shared" si="10"/>
        <v>83</v>
      </c>
      <c r="S13" s="37">
        <f t="shared" si="10"/>
        <v>349</v>
      </c>
      <c r="T13" s="37">
        <f t="shared" si="10"/>
        <v>48</v>
      </c>
      <c r="U13" s="37">
        <f t="shared" si="10"/>
        <v>35</v>
      </c>
      <c r="V13" s="49">
        <v>-31.385892931724939</v>
      </c>
    </row>
    <row r="14" spans="1:22" ht="15" customHeight="1" x14ac:dyDescent="0.15">
      <c r="A14" s="4" t="s">
        <v>24</v>
      </c>
      <c r="B14" s="37">
        <f t="shared" ref="B14:I14" si="11">B28+B29+B30+B31</f>
        <v>-62</v>
      </c>
      <c r="C14" s="37">
        <f t="shared" si="11"/>
        <v>-35</v>
      </c>
      <c r="D14" s="37">
        <f t="shared" si="11"/>
        <v>-322</v>
      </c>
      <c r="E14" s="37">
        <f t="shared" si="11"/>
        <v>-17</v>
      </c>
      <c r="F14" s="37">
        <f t="shared" si="11"/>
        <v>13</v>
      </c>
      <c r="G14" s="37">
        <f t="shared" si="11"/>
        <v>142</v>
      </c>
      <c r="H14" s="37">
        <f t="shared" si="11"/>
        <v>30</v>
      </c>
      <c r="I14" s="37">
        <f t="shared" si="11"/>
        <v>390</v>
      </c>
      <c r="J14" s="49">
        <f t="shared" si="3"/>
        <v>-7.2730384187558839</v>
      </c>
      <c r="K14" s="49">
        <v>5.5617352614015578</v>
      </c>
      <c r="L14" s="49">
        <v>12.834773680157442</v>
      </c>
      <c r="M14" s="37">
        <f t="shared" ref="M14:U14" si="12">M28+M29+M30+M31</f>
        <v>-45</v>
      </c>
      <c r="N14" s="37">
        <f t="shared" si="12"/>
        <v>113</v>
      </c>
      <c r="O14" s="37">
        <f t="shared" si="12"/>
        <v>671</v>
      </c>
      <c r="P14" s="37">
        <f t="shared" si="12"/>
        <v>40</v>
      </c>
      <c r="Q14" s="37">
        <f t="shared" si="12"/>
        <v>73</v>
      </c>
      <c r="R14" s="37">
        <f t="shared" si="12"/>
        <v>158</v>
      </c>
      <c r="S14" s="37">
        <f t="shared" si="12"/>
        <v>745</v>
      </c>
      <c r="T14" s="37">
        <f t="shared" si="12"/>
        <v>107</v>
      </c>
      <c r="U14" s="37">
        <f t="shared" si="12"/>
        <v>51</v>
      </c>
      <c r="V14" s="49">
        <v>-19.252160520236153</v>
      </c>
    </row>
    <row r="15" spans="1:22" ht="15" customHeight="1" x14ac:dyDescent="0.15">
      <c r="A15" s="4" t="s">
        <v>23</v>
      </c>
      <c r="B15" s="37">
        <f t="shared" ref="B15:I15" si="13">B32+B33+B34+B35</f>
        <v>-28</v>
      </c>
      <c r="C15" s="37">
        <f t="shared" si="13"/>
        <v>-7</v>
      </c>
      <c r="D15" s="37">
        <f t="shared" si="13"/>
        <v>-254</v>
      </c>
      <c r="E15" s="37">
        <f t="shared" si="13"/>
        <v>-19</v>
      </c>
      <c r="F15" s="37">
        <f t="shared" si="13"/>
        <v>6</v>
      </c>
      <c r="G15" s="37">
        <f t="shared" si="13"/>
        <v>90</v>
      </c>
      <c r="H15" s="37">
        <f t="shared" si="13"/>
        <v>25</v>
      </c>
      <c r="I15" s="37">
        <f t="shared" si="13"/>
        <v>312</v>
      </c>
      <c r="J15" s="49">
        <f t="shared" si="3"/>
        <v>-10.74752233578452</v>
      </c>
      <c r="K15" s="49">
        <v>3.3939544218266908</v>
      </c>
      <c r="L15" s="49">
        <v>14.141476757611212</v>
      </c>
      <c r="M15" s="37">
        <f t="shared" ref="M15:U15" si="14">M32+M33+M34+M35</f>
        <v>-9</v>
      </c>
      <c r="N15" s="37">
        <f t="shared" si="14"/>
        <v>96</v>
      </c>
      <c r="O15" s="37">
        <f t="shared" si="14"/>
        <v>552</v>
      </c>
      <c r="P15" s="37">
        <f t="shared" si="14"/>
        <v>48</v>
      </c>
      <c r="Q15" s="37">
        <f t="shared" si="14"/>
        <v>48</v>
      </c>
      <c r="R15" s="37">
        <f t="shared" si="14"/>
        <v>105</v>
      </c>
      <c r="S15" s="37">
        <f t="shared" si="14"/>
        <v>584</v>
      </c>
      <c r="T15" s="37">
        <f t="shared" si="14"/>
        <v>59</v>
      </c>
      <c r="U15" s="37">
        <f t="shared" si="14"/>
        <v>46</v>
      </c>
      <c r="V15" s="49">
        <v>-5.0909316327400447</v>
      </c>
    </row>
    <row r="16" spans="1:22" ht="15" customHeight="1" x14ac:dyDescent="0.15">
      <c r="A16" s="2" t="s">
        <v>22</v>
      </c>
      <c r="B16" s="36">
        <f t="shared" ref="B16:I16" si="15">B36+B37+B38</f>
        <v>-12</v>
      </c>
      <c r="C16" s="36">
        <f t="shared" si="15"/>
        <v>3</v>
      </c>
      <c r="D16" s="36">
        <f t="shared" si="15"/>
        <v>-144</v>
      </c>
      <c r="E16" s="36">
        <f t="shared" si="15"/>
        <v>-6</v>
      </c>
      <c r="F16" s="36">
        <f t="shared" si="15"/>
        <v>4</v>
      </c>
      <c r="G16" s="36">
        <f t="shared" si="15"/>
        <v>19</v>
      </c>
      <c r="H16" s="36">
        <f t="shared" si="15"/>
        <v>10</v>
      </c>
      <c r="I16" s="36">
        <f t="shared" si="15"/>
        <v>120</v>
      </c>
      <c r="J16" s="53">
        <f t="shared" si="3"/>
        <v>-13.733507249285106</v>
      </c>
      <c r="K16" s="53">
        <v>9.1556714995234021</v>
      </c>
      <c r="L16" s="53">
        <v>22.889178748808508</v>
      </c>
      <c r="M16" s="36">
        <f t="shared" ref="M16:U16" si="16">M36+M37+M38</f>
        <v>-6</v>
      </c>
      <c r="N16" s="36">
        <f t="shared" si="16"/>
        <v>24</v>
      </c>
      <c r="O16" s="36">
        <f t="shared" si="16"/>
        <v>95</v>
      </c>
      <c r="P16" s="36">
        <f t="shared" si="16"/>
        <v>9</v>
      </c>
      <c r="Q16" s="36">
        <f t="shared" si="16"/>
        <v>15</v>
      </c>
      <c r="R16" s="36">
        <f t="shared" si="16"/>
        <v>30</v>
      </c>
      <c r="S16" s="36">
        <f t="shared" si="16"/>
        <v>138</v>
      </c>
      <c r="T16" s="36">
        <f t="shared" si="16"/>
        <v>16</v>
      </c>
      <c r="U16" s="36">
        <f t="shared" si="16"/>
        <v>14</v>
      </c>
      <c r="V16" s="53">
        <v>-13.733507249285111</v>
      </c>
    </row>
    <row r="17" spans="1:22" ht="15" customHeight="1" x14ac:dyDescent="0.15">
      <c r="A17" s="6" t="s">
        <v>21</v>
      </c>
      <c r="B17" s="35">
        <f t="shared" ref="B17:I17" si="17">B12+B13+B20</f>
        <v>-314</v>
      </c>
      <c r="C17" s="35">
        <f t="shared" si="17"/>
        <v>-220</v>
      </c>
      <c r="D17" s="35">
        <f t="shared" si="17"/>
        <v>-912</v>
      </c>
      <c r="E17" s="35">
        <f t="shared" si="17"/>
        <v>-60</v>
      </c>
      <c r="F17" s="35">
        <f t="shared" si="17"/>
        <v>68</v>
      </c>
      <c r="G17" s="35">
        <f t="shared" si="17"/>
        <v>766</v>
      </c>
      <c r="H17" s="35">
        <f t="shared" si="17"/>
        <v>128</v>
      </c>
      <c r="I17" s="35">
        <f t="shared" si="17"/>
        <v>1430</v>
      </c>
      <c r="J17" s="48">
        <f t="shared" si="3"/>
        <v>-6.1172056604543057</v>
      </c>
      <c r="K17" s="48">
        <v>6.9328330818482113</v>
      </c>
      <c r="L17" s="48">
        <v>13.050038742302517</v>
      </c>
      <c r="M17" s="35">
        <f t="shared" ref="M17:U17" si="18">M12+M13+M20</f>
        <v>-254</v>
      </c>
      <c r="N17" s="35">
        <f t="shared" si="18"/>
        <v>512</v>
      </c>
      <c r="O17" s="35">
        <f t="shared" si="18"/>
        <v>2348</v>
      </c>
      <c r="P17" s="35">
        <f t="shared" si="18"/>
        <v>334</v>
      </c>
      <c r="Q17" s="35">
        <f t="shared" si="18"/>
        <v>178</v>
      </c>
      <c r="R17" s="35">
        <f t="shared" si="18"/>
        <v>766</v>
      </c>
      <c r="S17" s="35">
        <f t="shared" si="18"/>
        <v>2596</v>
      </c>
      <c r="T17" s="35">
        <f t="shared" si="18"/>
        <v>609</v>
      </c>
      <c r="U17" s="35">
        <f t="shared" si="18"/>
        <v>157</v>
      </c>
      <c r="V17" s="48">
        <v>-25.896170629256567</v>
      </c>
    </row>
    <row r="18" spans="1:22" ht="15" customHeight="1" x14ac:dyDescent="0.15">
      <c r="A18" s="4" t="s">
        <v>20</v>
      </c>
      <c r="B18" s="37">
        <f t="shared" ref="B18:I18" si="19">B14+B22</f>
        <v>-152</v>
      </c>
      <c r="C18" s="37">
        <f t="shared" si="19"/>
        <v>-106</v>
      </c>
      <c r="D18" s="37">
        <f t="shared" si="19"/>
        <v>-619</v>
      </c>
      <c r="E18" s="37">
        <f t="shared" si="19"/>
        <v>-31</v>
      </c>
      <c r="F18" s="37">
        <f t="shared" si="19"/>
        <v>28</v>
      </c>
      <c r="G18" s="37">
        <f t="shared" si="19"/>
        <v>299</v>
      </c>
      <c r="H18" s="37">
        <f t="shared" si="19"/>
        <v>59</v>
      </c>
      <c r="I18" s="37">
        <f t="shared" si="19"/>
        <v>735</v>
      </c>
      <c r="J18" s="49">
        <f t="shared" si="3"/>
        <v>-7.022336802816632</v>
      </c>
      <c r="K18" s="49">
        <v>6.3427558218988924</v>
      </c>
      <c r="L18" s="49">
        <v>13.365092624715524</v>
      </c>
      <c r="M18" s="37">
        <f t="shared" ref="M18:U18" si="20">M14+M22</f>
        <v>-121</v>
      </c>
      <c r="N18" s="37">
        <f t="shared" si="20"/>
        <v>231</v>
      </c>
      <c r="O18" s="37">
        <f t="shared" si="20"/>
        <v>1267</v>
      </c>
      <c r="P18" s="37">
        <f t="shared" si="20"/>
        <v>105</v>
      </c>
      <c r="Q18" s="37">
        <f t="shared" si="20"/>
        <v>126</v>
      </c>
      <c r="R18" s="37">
        <f t="shared" si="20"/>
        <v>352</v>
      </c>
      <c r="S18" s="37">
        <f t="shared" si="20"/>
        <v>1450</v>
      </c>
      <c r="T18" s="37">
        <f t="shared" si="20"/>
        <v>217</v>
      </c>
      <c r="U18" s="37">
        <f t="shared" si="20"/>
        <v>135</v>
      </c>
      <c r="V18" s="49">
        <v>-27.409766230348801</v>
      </c>
    </row>
    <row r="19" spans="1:22" ht="15" customHeight="1" x14ac:dyDescent="0.15">
      <c r="A19" s="2" t="s">
        <v>19</v>
      </c>
      <c r="B19" s="36">
        <f t="shared" ref="B19:I19" si="21">B15+B16+B21+B23</f>
        <v>-381</v>
      </c>
      <c r="C19" s="36">
        <f t="shared" si="21"/>
        <v>-311</v>
      </c>
      <c r="D19" s="36">
        <f t="shared" si="21"/>
        <v>-720</v>
      </c>
      <c r="E19" s="36">
        <f t="shared" si="21"/>
        <v>-92</v>
      </c>
      <c r="F19" s="36">
        <f t="shared" si="21"/>
        <v>61</v>
      </c>
      <c r="G19" s="36">
        <f t="shared" si="21"/>
        <v>786</v>
      </c>
      <c r="H19" s="36">
        <f t="shared" si="21"/>
        <v>153</v>
      </c>
      <c r="I19" s="36">
        <f t="shared" si="21"/>
        <v>1531</v>
      </c>
      <c r="J19" s="53">
        <f t="shared" si="3"/>
        <v>-9.0124617815795798</v>
      </c>
      <c r="K19" s="53">
        <v>5.9756540073516788</v>
      </c>
      <c r="L19" s="53">
        <v>14.988115788931259</v>
      </c>
      <c r="M19" s="36">
        <f t="shared" ref="M19:U19" si="22">M15+M16+M21+M23</f>
        <v>-289</v>
      </c>
      <c r="N19" s="36">
        <f t="shared" si="22"/>
        <v>673</v>
      </c>
      <c r="O19" s="36">
        <f t="shared" si="22"/>
        <v>3299</v>
      </c>
      <c r="P19" s="36">
        <f t="shared" si="22"/>
        <v>453</v>
      </c>
      <c r="Q19" s="36">
        <f t="shared" si="22"/>
        <v>220</v>
      </c>
      <c r="R19" s="36">
        <f t="shared" si="22"/>
        <v>962</v>
      </c>
      <c r="S19" s="36">
        <f t="shared" si="22"/>
        <v>3274</v>
      </c>
      <c r="T19" s="36">
        <f t="shared" si="22"/>
        <v>730</v>
      </c>
      <c r="U19" s="36">
        <f t="shared" si="22"/>
        <v>232</v>
      </c>
      <c r="V19" s="53">
        <v>-28.310885379092383</v>
      </c>
    </row>
    <row r="20" spans="1:22" ht="15" customHeight="1" x14ac:dyDescent="0.15">
      <c r="A20" s="5" t="s">
        <v>18</v>
      </c>
      <c r="B20" s="40">
        <f>E20+M20</f>
        <v>-261</v>
      </c>
      <c r="C20" s="40">
        <v>-201</v>
      </c>
      <c r="D20" s="40">
        <f>G20-I20+O20-S20</f>
        <v>-591</v>
      </c>
      <c r="E20" s="40">
        <f>F20-H20</f>
        <v>-50</v>
      </c>
      <c r="F20" s="40">
        <v>58</v>
      </c>
      <c r="G20" s="40">
        <v>677</v>
      </c>
      <c r="H20" s="40">
        <v>108</v>
      </c>
      <c r="I20" s="40">
        <v>1118</v>
      </c>
      <c r="J20" s="61">
        <f t="shared" si="3"/>
        <v>-6.082716951348929</v>
      </c>
      <c r="K20" s="61">
        <v>7.0559516635647581</v>
      </c>
      <c r="L20" s="61">
        <v>13.138668614913687</v>
      </c>
      <c r="M20" s="40">
        <f>N20-R20</f>
        <v>-211</v>
      </c>
      <c r="N20" s="40">
        <f>SUM(P20:Q20)</f>
        <v>434</v>
      </c>
      <c r="O20" s="41">
        <v>1934</v>
      </c>
      <c r="P20" s="41">
        <v>297</v>
      </c>
      <c r="Q20" s="41">
        <v>137</v>
      </c>
      <c r="R20" s="41">
        <f>SUM(T20:U20)</f>
        <v>645</v>
      </c>
      <c r="S20" s="41">
        <v>2084</v>
      </c>
      <c r="T20" s="41">
        <v>535</v>
      </c>
      <c r="U20" s="41">
        <v>110</v>
      </c>
      <c r="V20" s="52">
        <v>-25.669065534692479</v>
      </c>
    </row>
    <row r="21" spans="1:22" ht="15" customHeight="1" x14ac:dyDescent="0.15">
      <c r="A21" s="3" t="s">
        <v>17</v>
      </c>
      <c r="B21" s="42">
        <f t="shared" ref="B21:B38" si="23">E21+M21</f>
        <v>-290</v>
      </c>
      <c r="C21" s="42">
        <v>-270</v>
      </c>
      <c r="D21" s="42">
        <f t="shared" ref="D21:D38" si="24">G21-I21+O21-S21</f>
        <v>-167</v>
      </c>
      <c r="E21" s="42">
        <f t="shared" ref="E21:E38" si="25">F21-H21</f>
        <v>-56</v>
      </c>
      <c r="F21" s="42">
        <v>41</v>
      </c>
      <c r="G21" s="42">
        <v>578</v>
      </c>
      <c r="H21" s="42">
        <v>97</v>
      </c>
      <c r="I21" s="42">
        <v>891</v>
      </c>
      <c r="J21" s="62">
        <f t="shared" si="3"/>
        <v>-8.5223198054709624</v>
      </c>
      <c r="K21" s="62">
        <v>6.2395555718626685</v>
      </c>
      <c r="L21" s="62">
        <v>14.761875377333631</v>
      </c>
      <c r="M21" s="42">
        <f t="shared" ref="M21:M38" si="26">N21-R21</f>
        <v>-234</v>
      </c>
      <c r="N21" s="42">
        <f>SUM(P21:Q21)</f>
        <v>471</v>
      </c>
      <c r="O21" s="42">
        <v>2194</v>
      </c>
      <c r="P21" s="42">
        <v>336</v>
      </c>
      <c r="Q21" s="42">
        <v>135</v>
      </c>
      <c r="R21" s="42">
        <f t="shared" ref="R21:R38" si="27">SUM(T21:U21)</f>
        <v>705</v>
      </c>
      <c r="S21" s="42">
        <v>2048</v>
      </c>
      <c r="T21" s="42">
        <v>564</v>
      </c>
      <c r="U21" s="42">
        <v>141</v>
      </c>
      <c r="V21" s="49">
        <v>-35.611122044289374</v>
      </c>
    </row>
    <row r="22" spans="1:22" ht="15" customHeight="1" x14ac:dyDescent="0.15">
      <c r="A22" s="3" t="s">
        <v>16</v>
      </c>
      <c r="B22" s="42">
        <f t="shared" si="23"/>
        <v>-90</v>
      </c>
      <c r="C22" s="42">
        <v>-71</v>
      </c>
      <c r="D22" s="42">
        <f t="shared" si="24"/>
        <v>-297</v>
      </c>
      <c r="E22" s="42">
        <f t="shared" si="25"/>
        <v>-14</v>
      </c>
      <c r="F22" s="42">
        <v>15</v>
      </c>
      <c r="G22" s="42">
        <v>157</v>
      </c>
      <c r="H22" s="42">
        <v>29</v>
      </c>
      <c r="I22" s="42">
        <v>345</v>
      </c>
      <c r="J22" s="62">
        <f t="shared" si="3"/>
        <v>-6.740215475851298</v>
      </c>
      <c r="K22" s="62">
        <v>7.2216594384121064</v>
      </c>
      <c r="L22" s="62">
        <v>13.961874914263404</v>
      </c>
      <c r="M22" s="42">
        <f t="shared" si="26"/>
        <v>-76</v>
      </c>
      <c r="N22" s="42">
        <f t="shared" ref="N22:N38" si="28">SUM(P22:Q22)</f>
        <v>118</v>
      </c>
      <c r="O22" s="42">
        <v>596</v>
      </c>
      <c r="P22" s="42">
        <v>65</v>
      </c>
      <c r="Q22" s="42">
        <v>53</v>
      </c>
      <c r="R22" s="42">
        <f t="shared" si="27"/>
        <v>194</v>
      </c>
      <c r="S22" s="42">
        <v>705</v>
      </c>
      <c r="T22" s="42">
        <v>110</v>
      </c>
      <c r="U22" s="42">
        <v>84</v>
      </c>
      <c r="V22" s="49">
        <v>-36.589741154621322</v>
      </c>
    </row>
    <row r="23" spans="1:22" ht="15" customHeight="1" x14ac:dyDescent="0.15">
      <c r="A23" s="1" t="s">
        <v>15</v>
      </c>
      <c r="B23" s="43">
        <f t="shared" si="23"/>
        <v>-51</v>
      </c>
      <c r="C23" s="43">
        <v>-37</v>
      </c>
      <c r="D23" s="43">
        <f t="shared" si="24"/>
        <v>-155</v>
      </c>
      <c r="E23" s="43">
        <f t="shared" si="25"/>
        <v>-11</v>
      </c>
      <c r="F23" s="43">
        <v>10</v>
      </c>
      <c r="G23" s="43">
        <v>99</v>
      </c>
      <c r="H23" s="43">
        <v>21</v>
      </c>
      <c r="I23" s="43">
        <v>208</v>
      </c>
      <c r="J23" s="63">
        <f t="shared" si="3"/>
        <v>-7.6795807312338011</v>
      </c>
      <c r="K23" s="63">
        <v>6.9814370283943648</v>
      </c>
      <c r="L23" s="63">
        <v>14.661017759628166</v>
      </c>
      <c r="M23" s="43">
        <f t="shared" si="26"/>
        <v>-40</v>
      </c>
      <c r="N23" s="43">
        <f t="shared" si="28"/>
        <v>82</v>
      </c>
      <c r="O23" s="43">
        <v>458</v>
      </c>
      <c r="P23" s="43">
        <v>60</v>
      </c>
      <c r="Q23" s="43">
        <v>22</v>
      </c>
      <c r="R23" s="43">
        <f t="shared" si="27"/>
        <v>122</v>
      </c>
      <c r="S23" s="47">
        <v>504</v>
      </c>
      <c r="T23" s="47">
        <v>91</v>
      </c>
      <c r="U23" s="47">
        <v>31</v>
      </c>
      <c r="V23" s="54">
        <v>-27.92574811357747</v>
      </c>
    </row>
    <row r="24" spans="1:22" ht="15" customHeight="1" x14ac:dyDescent="0.15">
      <c r="A24" s="7" t="s">
        <v>14</v>
      </c>
      <c r="B24" s="45">
        <f t="shared" si="23"/>
        <v>-10</v>
      </c>
      <c r="C24" s="45">
        <v>6</v>
      </c>
      <c r="D24" s="45">
        <f t="shared" si="24"/>
        <v>-109</v>
      </c>
      <c r="E24" s="40">
        <f t="shared" si="25"/>
        <v>-2</v>
      </c>
      <c r="F24" s="45">
        <v>3</v>
      </c>
      <c r="G24" s="45">
        <v>29</v>
      </c>
      <c r="H24" s="45">
        <v>5</v>
      </c>
      <c r="I24" s="46">
        <v>109</v>
      </c>
      <c r="J24" s="73">
        <f t="shared" si="3"/>
        <v>-4.2262001250492096</v>
      </c>
      <c r="K24" s="73">
        <v>6.3393001875738131</v>
      </c>
      <c r="L24" s="73">
        <v>10.565500312623023</v>
      </c>
      <c r="M24" s="40">
        <f t="shared" si="26"/>
        <v>-8</v>
      </c>
      <c r="N24" s="45">
        <f t="shared" si="28"/>
        <v>30</v>
      </c>
      <c r="O24" s="45">
        <v>134</v>
      </c>
      <c r="P24" s="45">
        <v>18</v>
      </c>
      <c r="Q24" s="45">
        <v>12</v>
      </c>
      <c r="R24" s="45">
        <f t="shared" si="27"/>
        <v>38</v>
      </c>
      <c r="S24" s="45">
        <v>163</v>
      </c>
      <c r="T24" s="45">
        <v>26</v>
      </c>
      <c r="U24" s="45">
        <v>12</v>
      </c>
      <c r="V24" s="51">
        <v>-16.904800500196842</v>
      </c>
    </row>
    <row r="25" spans="1:22" ht="15" customHeight="1" x14ac:dyDescent="0.15">
      <c r="A25" s="5" t="s">
        <v>13</v>
      </c>
      <c r="B25" s="40">
        <f t="shared" si="23"/>
        <v>-12</v>
      </c>
      <c r="C25" s="40">
        <v>-8</v>
      </c>
      <c r="D25" s="40">
        <f t="shared" si="24"/>
        <v>-46</v>
      </c>
      <c r="E25" s="40">
        <f t="shared" si="25"/>
        <v>-2</v>
      </c>
      <c r="F25" s="40">
        <v>0</v>
      </c>
      <c r="G25" s="40">
        <v>2</v>
      </c>
      <c r="H25" s="40">
        <v>2</v>
      </c>
      <c r="I25" s="40">
        <v>37</v>
      </c>
      <c r="J25" s="61">
        <f t="shared" si="3"/>
        <v>-15.868185375184765</v>
      </c>
      <c r="K25" s="61">
        <v>0</v>
      </c>
      <c r="L25" s="61">
        <v>15.868185375184765</v>
      </c>
      <c r="M25" s="40">
        <f t="shared" si="26"/>
        <v>-10</v>
      </c>
      <c r="N25" s="40">
        <f t="shared" si="28"/>
        <v>4</v>
      </c>
      <c r="O25" s="40">
        <v>36</v>
      </c>
      <c r="P25" s="40">
        <v>2</v>
      </c>
      <c r="Q25" s="40">
        <v>2</v>
      </c>
      <c r="R25" s="40">
        <f t="shared" si="27"/>
        <v>14</v>
      </c>
      <c r="S25" s="41">
        <v>47</v>
      </c>
      <c r="T25" s="41">
        <v>9</v>
      </c>
      <c r="U25" s="41">
        <v>5</v>
      </c>
      <c r="V25" s="52">
        <v>-79.340926875923842</v>
      </c>
    </row>
    <row r="26" spans="1:22" ht="15" customHeight="1" x14ac:dyDescent="0.15">
      <c r="A26" s="3" t="s">
        <v>12</v>
      </c>
      <c r="B26" s="42">
        <f t="shared" si="23"/>
        <v>-23</v>
      </c>
      <c r="C26" s="42">
        <v>-17</v>
      </c>
      <c r="D26" s="42">
        <f t="shared" si="24"/>
        <v>-87</v>
      </c>
      <c r="E26" s="42">
        <f t="shared" si="25"/>
        <v>-5</v>
      </c>
      <c r="F26" s="42">
        <v>0</v>
      </c>
      <c r="G26" s="42">
        <v>10</v>
      </c>
      <c r="H26" s="42">
        <v>5</v>
      </c>
      <c r="I26" s="42">
        <v>56</v>
      </c>
      <c r="J26" s="62">
        <f t="shared" si="3"/>
        <v>-17.448419603418934</v>
      </c>
      <c r="K26" s="62">
        <v>0</v>
      </c>
      <c r="L26" s="62">
        <v>17.448419603418934</v>
      </c>
      <c r="M26" s="42">
        <f t="shared" si="26"/>
        <v>-18</v>
      </c>
      <c r="N26" s="42">
        <f t="shared" si="28"/>
        <v>17</v>
      </c>
      <c r="O26" s="42">
        <v>65</v>
      </c>
      <c r="P26" s="42">
        <v>13</v>
      </c>
      <c r="Q26" s="42">
        <v>4</v>
      </c>
      <c r="R26" s="42">
        <f t="shared" si="27"/>
        <v>35</v>
      </c>
      <c r="S26" s="42">
        <v>106</v>
      </c>
      <c r="T26" s="42">
        <v>25</v>
      </c>
      <c r="U26" s="42">
        <v>10</v>
      </c>
      <c r="V26" s="49">
        <v>-62.814310572308166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0</v>
      </c>
      <c r="D27" s="43">
        <f t="shared" si="24"/>
        <v>-79</v>
      </c>
      <c r="E27" s="43">
        <f t="shared" si="25"/>
        <v>-1</v>
      </c>
      <c r="F27" s="43">
        <v>7</v>
      </c>
      <c r="G27" s="43">
        <v>48</v>
      </c>
      <c r="H27" s="43">
        <v>8</v>
      </c>
      <c r="I27" s="43">
        <v>110</v>
      </c>
      <c r="J27" s="63">
        <f t="shared" si="3"/>
        <v>-1.4233792974355772</v>
      </c>
      <c r="K27" s="63">
        <v>9.9636550820490424</v>
      </c>
      <c r="L27" s="63">
        <v>11.38703437948462</v>
      </c>
      <c r="M27" s="43">
        <f t="shared" si="26"/>
        <v>-7</v>
      </c>
      <c r="N27" s="43">
        <f t="shared" si="28"/>
        <v>27</v>
      </c>
      <c r="O27" s="47">
        <v>179</v>
      </c>
      <c r="P27" s="47">
        <v>4</v>
      </c>
      <c r="Q27" s="47">
        <v>23</v>
      </c>
      <c r="R27" s="47">
        <f t="shared" si="27"/>
        <v>34</v>
      </c>
      <c r="S27" s="47">
        <v>196</v>
      </c>
      <c r="T27" s="47">
        <v>14</v>
      </c>
      <c r="U27" s="47">
        <v>20</v>
      </c>
      <c r="V27" s="54">
        <v>-9.9636550820490442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7</v>
      </c>
      <c r="D28" s="40">
        <f t="shared" si="24"/>
        <v>-71</v>
      </c>
      <c r="E28" s="40">
        <f t="shared" si="25"/>
        <v>-3</v>
      </c>
      <c r="F28" s="40">
        <v>2</v>
      </c>
      <c r="G28" s="40">
        <v>6</v>
      </c>
      <c r="H28" s="40">
        <v>5</v>
      </c>
      <c r="I28" s="40">
        <v>54</v>
      </c>
      <c r="J28" s="61">
        <f t="shared" si="3"/>
        <v>-11.224207386450997</v>
      </c>
      <c r="K28" s="61">
        <v>7.4828049243006642</v>
      </c>
      <c r="L28" s="61">
        <v>18.707012310751661</v>
      </c>
      <c r="M28" s="40">
        <f t="shared" si="26"/>
        <v>-3</v>
      </c>
      <c r="N28" s="40">
        <f t="shared" si="28"/>
        <v>7</v>
      </c>
      <c r="O28" s="40">
        <v>64</v>
      </c>
      <c r="P28" s="40">
        <v>2</v>
      </c>
      <c r="Q28" s="40">
        <v>5</v>
      </c>
      <c r="R28" s="40">
        <f t="shared" si="27"/>
        <v>10</v>
      </c>
      <c r="S28" s="40">
        <v>87</v>
      </c>
      <c r="T28" s="40">
        <v>8</v>
      </c>
      <c r="U28" s="40">
        <v>2</v>
      </c>
      <c r="V28" s="48">
        <v>-11.224207386450995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12</v>
      </c>
      <c r="D29" s="42">
        <f t="shared" si="24"/>
        <v>-36</v>
      </c>
      <c r="E29" s="42">
        <f t="shared" si="25"/>
        <v>-1</v>
      </c>
      <c r="F29" s="42">
        <v>4</v>
      </c>
      <c r="G29" s="42">
        <v>55</v>
      </c>
      <c r="H29" s="42">
        <v>5</v>
      </c>
      <c r="I29" s="42">
        <v>102</v>
      </c>
      <c r="J29" s="62">
        <f t="shared" si="3"/>
        <v>-1.4033603752547199</v>
      </c>
      <c r="K29" s="62">
        <v>5.6134415010188778</v>
      </c>
      <c r="L29" s="62">
        <v>7.0168018762735977</v>
      </c>
      <c r="M29" s="42">
        <f t="shared" si="26"/>
        <v>0</v>
      </c>
      <c r="N29" s="42">
        <f t="shared" si="28"/>
        <v>53</v>
      </c>
      <c r="O29" s="42">
        <v>250</v>
      </c>
      <c r="P29" s="42">
        <v>14</v>
      </c>
      <c r="Q29" s="42">
        <v>39</v>
      </c>
      <c r="R29" s="42">
        <f t="shared" si="27"/>
        <v>53</v>
      </c>
      <c r="S29" s="42">
        <v>239</v>
      </c>
      <c r="T29" s="42">
        <v>32</v>
      </c>
      <c r="U29" s="42">
        <v>21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-44</v>
      </c>
      <c r="C30" s="42">
        <v>-30</v>
      </c>
      <c r="D30" s="42">
        <f t="shared" si="24"/>
        <v>-170</v>
      </c>
      <c r="E30" s="42">
        <f t="shared" si="25"/>
        <v>-11</v>
      </c>
      <c r="F30" s="42">
        <v>3</v>
      </c>
      <c r="G30" s="42">
        <v>42</v>
      </c>
      <c r="H30" s="42">
        <v>14</v>
      </c>
      <c r="I30" s="42">
        <v>142</v>
      </c>
      <c r="J30" s="62">
        <f t="shared" si="3"/>
        <v>-15.093360800869135</v>
      </c>
      <c r="K30" s="62">
        <v>4.1163711275097645</v>
      </c>
      <c r="L30" s="62">
        <v>19.209731928378901</v>
      </c>
      <c r="M30" s="42">
        <f t="shared" si="26"/>
        <v>-33</v>
      </c>
      <c r="N30" s="42">
        <f t="shared" si="28"/>
        <v>20</v>
      </c>
      <c r="O30" s="42">
        <v>165</v>
      </c>
      <c r="P30" s="42">
        <v>9</v>
      </c>
      <c r="Q30" s="42">
        <v>11</v>
      </c>
      <c r="R30" s="42">
        <f t="shared" si="27"/>
        <v>53</v>
      </c>
      <c r="S30" s="42">
        <v>235</v>
      </c>
      <c r="T30" s="42">
        <v>38</v>
      </c>
      <c r="U30" s="42">
        <v>15</v>
      </c>
      <c r="V30" s="49">
        <v>-45.280082402607405</v>
      </c>
    </row>
    <row r="31" spans="1:22" ht="15" customHeight="1" x14ac:dyDescent="0.15">
      <c r="A31" s="1" t="s">
        <v>7</v>
      </c>
      <c r="B31" s="43">
        <f t="shared" si="23"/>
        <v>-11</v>
      </c>
      <c r="C31" s="43">
        <v>-24</v>
      </c>
      <c r="D31" s="43">
        <f t="shared" si="24"/>
        <v>-45</v>
      </c>
      <c r="E31" s="43">
        <f t="shared" si="25"/>
        <v>-2</v>
      </c>
      <c r="F31" s="43">
        <v>4</v>
      </c>
      <c r="G31" s="43">
        <v>39</v>
      </c>
      <c r="H31" s="43">
        <v>6</v>
      </c>
      <c r="I31" s="43">
        <v>92</v>
      </c>
      <c r="J31" s="63">
        <f t="shared" si="3"/>
        <v>-3.1809249083850046</v>
      </c>
      <c r="K31" s="63">
        <v>6.3618498167700102</v>
      </c>
      <c r="L31" s="63">
        <v>9.5427747251550148</v>
      </c>
      <c r="M31" s="43">
        <f t="shared" si="26"/>
        <v>-9</v>
      </c>
      <c r="N31" s="43">
        <f t="shared" si="28"/>
        <v>33</v>
      </c>
      <c r="O31" s="43">
        <v>192</v>
      </c>
      <c r="P31" s="43">
        <v>15</v>
      </c>
      <c r="Q31" s="43">
        <v>18</v>
      </c>
      <c r="R31" s="43">
        <f t="shared" si="27"/>
        <v>42</v>
      </c>
      <c r="S31" s="43">
        <v>184</v>
      </c>
      <c r="T31" s="43">
        <v>29</v>
      </c>
      <c r="U31" s="43">
        <v>13</v>
      </c>
      <c r="V31" s="53">
        <v>-14.314162087732527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-1</v>
      </c>
      <c r="D32" s="40">
        <f t="shared" si="24"/>
        <v>7</v>
      </c>
      <c r="E32" s="40">
        <f t="shared" si="25"/>
        <v>0</v>
      </c>
      <c r="F32" s="40">
        <v>2</v>
      </c>
      <c r="G32" s="40">
        <v>18</v>
      </c>
      <c r="H32" s="40">
        <v>2</v>
      </c>
      <c r="I32" s="40">
        <v>20</v>
      </c>
      <c r="J32" s="61">
        <f t="shared" si="3"/>
        <v>0</v>
      </c>
      <c r="K32" s="61">
        <v>12.532403989768063</v>
      </c>
      <c r="L32" s="61">
        <v>12.532403989768063</v>
      </c>
      <c r="M32" s="40">
        <f t="shared" si="26"/>
        <v>2</v>
      </c>
      <c r="N32" s="40">
        <f t="shared" si="28"/>
        <v>16</v>
      </c>
      <c r="O32" s="41">
        <v>93</v>
      </c>
      <c r="P32" s="41">
        <v>8</v>
      </c>
      <c r="Q32" s="41">
        <v>8</v>
      </c>
      <c r="R32" s="41">
        <f t="shared" si="27"/>
        <v>14</v>
      </c>
      <c r="S32" s="41">
        <v>84</v>
      </c>
      <c r="T32" s="41">
        <v>8</v>
      </c>
      <c r="U32" s="41">
        <v>6</v>
      </c>
      <c r="V32" s="52">
        <v>12.532403989768056</v>
      </c>
    </row>
    <row r="33" spans="1:22" ht="15" customHeight="1" x14ac:dyDescent="0.15">
      <c r="A33" s="3" t="s">
        <v>5</v>
      </c>
      <c r="B33" s="42">
        <f t="shared" si="23"/>
        <v>-24</v>
      </c>
      <c r="C33" s="42">
        <v>-12</v>
      </c>
      <c r="D33" s="42">
        <f t="shared" si="24"/>
        <v>-116</v>
      </c>
      <c r="E33" s="42">
        <f>F33-H33</f>
        <v>-8</v>
      </c>
      <c r="F33" s="42">
        <v>2</v>
      </c>
      <c r="G33" s="42">
        <v>29</v>
      </c>
      <c r="H33" s="42">
        <v>10</v>
      </c>
      <c r="I33" s="42">
        <v>143</v>
      </c>
      <c r="J33" s="62">
        <f t="shared" si="3"/>
        <v>-11.84526513922243</v>
      </c>
      <c r="K33" s="62">
        <v>2.9613162848056076</v>
      </c>
      <c r="L33" s="62">
        <v>14.806581424028037</v>
      </c>
      <c r="M33" s="42">
        <f>N33-R33</f>
        <v>-16</v>
      </c>
      <c r="N33" s="42">
        <f t="shared" si="28"/>
        <v>30</v>
      </c>
      <c r="O33" s="42">
        <v>197</v>
      </c>
      <c r="P33" s="42">
        <v>9</v>
      </c>
      <c r="Q33" s="42">
        <v>21</v>
      </c>
      <c r="R33" s="42">
        <f t="shared" si="27"/>
        <v>46</v>
      </c>
      <c r="S33" s="42">
        <v>199</v>
      </c>
      <c r="T33" s="42">
        <v>26</v>
      </c>
      <c r="U33" s="42">
        <v>20</v>
      </c>
      <c r="V33" s="49">
        <v>-23.690530278444861</v>
      </c>
    </row>
    <row r="34" spans="1:22" ht="15" customHeight="1" x14ac:dyDescent="0.15">
      <c r="A34" s="3" t="s">
        <v>4</v>
      </c>
      <c r="B34" s="42">
        <f t="shared" si="23"/>
        <v>-8</v>
      </c>
      <c r="C34" s="42">
        <v>-2</v>
      </c>
      <c r="D34" s="42">
        <f t="shared" si="24"/>
        <v>-86</v>
      </c>
      <c r="E34" s="42">
        <f t="shared" si="25"/>
        <v>-7</v>
      </c>
      <c r="F34" s="42">
        <v>0</v>
      </c>
      <c r="G34" s="42">
        <v>17</v>
      </c>
      <c r="H34" s="42">
        <v>7</v>
      </c>
      <c r="I34" s="42">
        <v>72</v>
      </c>
      <c r="J34" s="62">
        <f t="shared" si="3"/>
        <v>-15.396853136317892</v>
      </c>
      <c r="K34" s="62">
        <v>0</v>
      </c>
      <c r="L34" s="62">
        <v>15.396853136317892</v>
      </c>
      <c r="M34" s="42">
        <f t="shared" si="26"/>
        <v>-1</v>
      </c>
      <c r="N34" s="42">
        <f t="shared" si="28"/>
        <v>22</v>
      </c>
      <c r="O34" s="42">
        <v>121</v>
      </c>
      <c r="P34" s="42">
        <v>13</v>
      </c>
      <c r="Q34" s="42">
        <v>9</v>
      </c>
      <c r="R34" s="42">
        <f t="shared" si="27"/>
        <v>23</v>
      </c>
      <c r="S34" s="42">
        <v>152</v>
      </c>
      <c r="T34" s="42">
        <v>16</v>
      </c>
      <c r="U34" s="42">
        <v>7</v>
      </c>
      <c r="V34" s="49">
        <v>-2.1995504480454073</v>
      </c>
    </row>
    <row r="35" spans="1:22" ht="15" customHeight="1" x14ac:dyDescent="0.15">
      <c r="A35" s="1" t="s">
        <v>3</v>
      </c>
      <c r="B35" s="43">
        <f t="shared" si="23"/>
        <v>2</v>
      </c>
      <c r="C35" s="43">
        <v>8</v>
      </c>
      <c r="D35" s="43">
        <f t="shared" si="24"/>
        <v>-59</v>
      </c>
      <c r="E35" s="43">
        <f t="shared" si="25"/>
        <v>-4</v>
      </c>
      <c r="F35" s="43">
        <v>2</v>
      </c>
      <c r="G35" s="43">
        <v>26</v>
      </c>
      <c r="H35" s="43">
        <v>6</v>
      </c>
      <c r="I35" s="43">
        <v>77</v>
      </c>
      <c r="J35" s="63">
        <f t="shared" si="3"/>
        <v>-8.3638384289732528</v>
      </c>
      <c r="K35" s="63">
        <v>4.1819192144866264</v>
      </c>
      <c r="L35" s="63">
        <v>12.545757643459879</v>
      </c>
      <c r="M35" s="43">
        <f t="shared" si="26"/>
        <v>6</v>
      </c>
      <c r="N35" s="43">
        <f t="shared" si="28"/>
        <v>28</v>
      </c>
      <c r="O35" s="47">
        <v>141</v>
      </c>
      <c r="P35" s="47">
        <v>18</v>
      </c>
      <c r="Q35" s="47">
        <v>10</v>
      </c>
      <c r="R35" s="47">
        <f t="shared" si="27"/>
        <v>22</v>
      </c>
      <c r="S35" s="47">
        <v>149</v>
      </c>
      <c r="T35" s="47">
        <v>9</v>
      </c>
      <c r="U35" s="47">
        <v>13</v>
      </c>
      <c r="V35" s="54">
        <v>12.545757643459872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3</v>
      </c>
      <c r="D36" s="40">
        <f t="shared" si="24"/>
        <v>-67</v>
      </c>
      <c r="E36" s="40">
        <f t="shared" si="25"/>
        <v>-5</v>
      </c>
      <c r="F36" s="40">
        <v>1</v>
      </c>
      <c r="G36" s="40">
        <v>5</v>
      </c>
      <c r="H36" s="40">
        <v>6</v>
      </c>
      <c r="I36" s="40">
        <v>53</v>
      </c>
      <c r="J36" s="61">
        <f t="shared" si="3"/>
        <v>-27.079561978811171</v>
      </c>
      <c r="K36" s="61">
        <v>5.4159123957622342</v>
      </c>
      <c r="L36" s="61">
        <v>32.495474374573405</v>
      </c>
      <c r="M36" s="40">
        <f t="shared" si="26"/>
        <v>-2</v>
      </c>
      <c r="N36" s="40">
        <f t="shared" si="28"/>
        <v>11</v>
      </c>
      <c r="O36" s="40">
        <v>38</v>
      </c>
      <c r="P36" s="40">
        <v>3</v>
      </c>
      <c r="Q36" s="40">
        <v>8</v>
      </c>
      <c r="R36" s="40">
        <f t="shared" si="27"/>
        <v>13</v>
      </c>
      <c r="S36" s="40">
        <v>57</v>
      </c>
      <c r="T36" s="40">
        <v>10</v>
      </c>
      <c r="U36" s="40">
        <v>3</v>
      </c>
      <c r="V36" s="48">
        <v>-10.831824791524461</v>
      </c>
    </row>
    <row r="37" spans="1:22" ht="15" customHeight="1" x14ac:dyDescent="0.15">
      <c r="A37" s="3" t="s">
        <v>1</v>
      </c>
      <c r="B37" s="42">
        <f t="shared" si="23"/>
        <v>-9</v>
      </c>
      <c r="C37" s="42">
        <v>-8</v>
      </c>
      <c r="D37" s="42">
        <f t="shared" si="24"/>
        <v>-42</v>
      </c>
      <c r="E37" s="42">
        <f t="shared" si="25"/>
        <v>-2</v>
      </c>
      <c r="F37" s="42">
        <v>1</v>
      </c>
      <c r="G37" s="42">
        <v>7</v>
      </c>
      <c r="H37" s="42">
        <v>3</v>
      </c>
      <c r="I37" s="42">
        <v>26</v>
      </c>
      <c r="J37" s="62">
        <f t="shared" si="3"/>
        <v>-15.133924869392157</v>
      </c>
      <c r="K37" s="62">
        <v>7.5669624346960767</v>
      </c>
      <c r="L37" s="62">
        <v>22.700887304088234</v>
      </c>
      <c r="M37" s="42">
        <f t="shared" si="26"/>
        <v>-7</v>
      </c>
      <c r="N37" s="42">
        <f t="shared" si="28"/>
        <v>4</v>
      </c>
      <c r="O37" s="42">
        <v>28</v>
      </c>
      <c r="P37" s="42">
        <v>0</v>
      </c>
      <c r="Q37" s="42">
        <v>4</v>
      </c>
      <c r="R37" s="42">
        <f t="shared" si="27"/>
        <v>11</v>
      </c>
      <c r="S37" s="42">
        <v>51</v>
      </c>
      <c r="T37" s="42">
        <v>4</v>
      </c>
      <c r="U37" s="42">
        <v>7</v>
      </c>
      <c r="V37" s="49">
        <v>-52.968737042872561</v>
      </c>
    </row>
    <row r="38" spans="1:22" ht="15" customHeight="1" x14ac:dyDescent="0.15">
      <c r="A38" s="1" t="s">
        <v>0</v>
      </c>
      <c r="B38" s="43">
        <f t="shared" si="23"/>
        <v>4</v>
      </c>
      <c r="C38" s="43">
        <v>8</v>
      </c>
      <c r="D38" s="43">
        <f t="shared" si="24"/>
        <v>-35</v>
      </c>
      <c r="E38" s="43">
        <f t="shared" si="25"/>
        <v>1</v>
      </c>
      <c r="F38" s="43">
        <v>2</v>
      </c>
      <c r="G38" s="43">
        <v>7</v>
      </c>
      <c r="H38" s="43">
        <v>1</v>
      </c>
      <c r="I38" s="43">
        <v>41</v>
      </c>
      <c r="J38" s="63">
        <f t="shared" si="3"/>
        <v>8.3268695533147792</v>
      </c>
      <c r="K38" s="63">
        <v>16.653739106629558</v>
      </c>
      <c r="L38" s="63">
        <v>8.3268695533147792</v>
      </c>
      <c r="M38" s="43">
        <f t="shared" si="26"/>
        <v>3</v>
      </c>
      <c r="N38" s="43">
        <f t="shared" si="28"/>
        <v>9</v>
      </c>
      <c r="O38" s="43">
        <v>29</v>
      </c>
      <c r="P38" s="43">
        <v>6</v>
      </c>
      <c r="Q38" s="43">
        <v>3</v>
      </c>
      <c r="R38" s="43">
        <f t="shared" si="27"/>
        <v>6</v>
      </c>
      <c r="S38" s="43">
        <v>30</v>
      </c>
      <c r="T38" s="43">
        <v>2</v>
      </c>
      <c r="U38" s="43">
        <v>4</v>
      </c>
      <c r="V38" s="53">
        <v>24.980608659944345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2021-04-19T03:17:38Z</dcterms:modified>
</cp:coreProperties>
</file>