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３年度\R3.7\③公表資料\01_統計表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<sst xmlns="http://schemas.openxmlformats.org/spreadsheetml/2006/main" count="194" uniqueCount="63">
  <si>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</si>
  <si>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</si>
  <si>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</si>
  <si>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</si>
  <si>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</si>
  <si>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</si>
  <si>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</si>
  <si>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</si>
  <si>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</si>
  <si>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</si>
  <si>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</si>
  <si>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</si>
  <si>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</si>
  <si>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</si>
  <si>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</si>
  <si>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</si>
  <si>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</si>
  <si>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</si>
  <si>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</si>
  <si>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</si>
  <si>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</si>
  <si>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</si>
  <si>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</si>
  <si>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</si>
  <si>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</si>
  <si>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</si>
  <si>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</si>
  <si>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</si>
  <si>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</si>
  <si>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</si>
  <si>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</si>
  <si>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</si>
  <si>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</si>
  <si>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</si>
  <si>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</si>
  <si>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</si>
  <si>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</si>
  <si>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</si>
  <si>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</si>
  <si>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</si>
  <si>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</si>
  <si>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</si>
  <si>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</si>
  <si>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</si>
  <si>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</si>
  <si>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</si>
  <si>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</si>
  <si>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</si>
  <si>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</si>
  <si>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</si>
  <si>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</si>
  <si>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</si>
  <si>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</si>
  <si>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</si>
  <si>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</si>
  <si>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</si>
  <si>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</si>
  <si>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</si>
  <si>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</si>
  <si>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</si>
  <si>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</si>
  <si>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</si>
  <si>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第10表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</si>
</sst>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-364</v>
      </c>
      <c r="C9" s="34">
        <f>C10+C11</f>
        <v>-80</v>
      </c>
      <c r="D9" s="64">
        <f>IF(B9-C9=0,"-",(1-(B9/(B9-C9)))*-1)</f>
        <v>0.28169014084507049</v>
      </c>
      <c r="E9" s="34">
        <f>E10+E11</f>
        <v>-4615</v>
      </c>
      <c r="F9" s="64">
        <f>IF(B9-E9=0,"-",(1-(B9/(B9-E9)))*-1)</f>
        <v>-1.0856269113149848</v>
      </c>
      <c r="G9" s="34">
        <f>G10+G11</f>
        <v>-260</v>
      </c>
      <c r="H9" s="34">
        <f>H10+H11</f>
        <v>316</v>
      </c>
      <c r="I9" s="34">
        <f>I10+I11</f>
        <v>3714</v>
      </c>
      <c r="J9" s="34">
        <f>J10+J11</f>
        <v>576</v>
      </c>
      <c r="K9" s="34">
        <f>K10+K11</f>
        <v>7330</v>
      </c>
      <c r="L9" s="51">
        <f t="shared" ref="L9:L19" si="0">M9-N9</f>
        <v>-5.7521321984237082</v>
      </c>
      <c r="M9" s="55">
        <v>6.9910529796226628</v>
      </c>
      <c r="N9" s="55">
        <v>12.743185178046371</v>
      </c>
      <c r="O9" s="34">
        <f t="shared" ref="O9:W9" si="1">O10+O11</f>
        <v>-104</v>
      </c>
      <c r="P9" s="34">
        <f t="shared" si="1"/>
        <v>878</v>
      </c>
      <c r="Q9" s="34">
        <f t="shared" si="1"/>
        <v>15078</v>
      </c>
      <c r="R9" s="34">
        <f t="shared" si="1"/>
        <v>504</v>
      </c>
      <c r="S9" s="34">
        <f t="shared" si="1"/>
        <v>374</v>
      </c>
      <c r="T9" s="34">
        <f t="shared" si="1"/>
        <v>982</v>
      </c>
      <c r="U9" s="34">
        <f t="shared" si="1"/>
        <v>16077</v>
      </c>
      <c r="V9" s="34">
        <f t="shared" si="1"/>
        <v>608</v>
      </c>
      <c r="W9" s="34">
        <f t="shared" si="1"/>
        <v>374</v>
      </c>
      <c r="X9" s="51">
        <v>-2.3008528793694829</v>
      </c>
    </row>
    <row r="10" spans="1:24" ht="18.75" customHeight="1" x14ac:dyDescent="0.15">
      <c r="A10" s="6" t="s">
        <v>28</v>
      </c>
      <c r="B10" s="35">
        <f>B20+B21+B22+B23</f>
        <v>-198</v>
      </c>
      <c r="C10" s="35">
        <f>C20+C21+C22+C23</f>
        <v>-18</v>
      </c>
      <c r="D10" s="65">
        <f t="shared" ref="D10:D38" si="2">IF(B10-C10=0,"-",(1-(B10/(B10-C10)))*-1)</f>
        <v>0.10000000000000009</v>
      </c>
      <c r="E10" s="35">
        <f>E20+E21+E22+E23</f>
        <v>-2647</v>
      </c>
      <c r="F10" s="65">
        <f t="shared" ref="F10:F38" si="3">IF(B10-E10=0,"-",(1-(B10/(B10-E10)))*-1)</f>
        <v>-1.0808493262556145</v>
      </c>
      <c r="G10" s="35">
        <f>G20+G21+G22+G23</f>
        <v>-130</v>
      </c>
      <c r="H10" s="35">
        <f>H20+H21+H22+H23</f>
        <v>261</v>
      </c>
      <c r="I10" s="35">
        <f>I20+I21+I22+I23</f>
        <v>2958</v>
      </c>
      <c r="J10" s="35">
        <f>J20+J21+J22+J23</f>
        <v>391</v>
      </c>
      <c r="K10" s="35">
        <f>K20+K21+K22+K23</f>
        <v>5077</v>
      </c>
      <c r="L10" s="48">
        <f t="shared" si="0"/>
        <v>-3.8298497439771699</v>
      </c>
      <c r="M10" s="56">
        <v>7.6891598706003128</v>
      </c>
      <c r="N10" s="56">
        <v>11.519009614577483</v>
      </c>
      <c r="O10" s="35">
        <f t="shared" ref="O10:W10" si="4">O20+O21+O22+O23</f>
        <v>-68</v>
      </c>
      <c r="P10" s="35">
        <f t="shared" si="4"/>
        <v>661</v>
      </c>
      <c r="Q10" s="35">
        <f t="shared" si="4"/>
        <v>11649</v>
      </c>
      <c r="R10" s="35">
        <f t="shared" si="4"/>
        <v>429</v>
      </c>
      <c r="S10" s="35">
        <f t="shared" si="4"/>
        <v>232</v>
      </c>
      <c r="T10" s="35">
        <f t="shared" si="4"/>
        <v>729</v>
      </c>
      <c r="U10" s="35">
        <f t="shared" si="4"/>
        <v>12177</v>
      </c>
      <c r="V10" s="35">
        <f t="shared" si="4"/>
        <v>505</v>
      </c>
      <c r="W10" s="35">
        <f t="shared" si="4"/>
        <v>224</v>
      </c>
      <c r="X10" s="48">
        <v>-2.0033060199265158</v>
      </c>
    </row>
    <row r="11" spans="1:24" ht="18.75" customHeight="1" x14ac:dyDescent="0.15">
      <c r="A11" s="2" t="s">
        <v>27</v>
      </c>
      <c r="B11" s="36">
        <f>B12+B13+B14+B15+B16</f>
        <v>-166</v>
      </c>
      <c r="C11" s="36">
        <f>C12+C13+C14+C15+C16</f>
        <v>-62</v>
      </c>
      <c r="D11" s="66">
        <f t="shared" si="2"/>
        <v>0.59615384615384626</v>
      </c>
      <c r="E11" s="36">
        <f>E12+E13+E14+E15+E16</f>
        <v>-1968</v>
      </c>
      <c r="F11" s="66">
        <f t="shared" si="3"/>
        <v>-1.0921198668146503</v>
      </c>
      <c r="G11" s="36">
        <f>G12+G13+G14+G15+G16</f>
        <v>-130</v>
      </c>
      <c r="H11" s="36">
        <f>H12+H13+H14+H15+H16</f>
        <v>55</v>
      </c>
      <c r="I11" s="36">
        <f>I12+I13+I14+I15+I16</f>
        <v>756</v>
      </c>
      <c r="J11" s="36">
        <f>J12+J13+J14+J15+J16</f>
        <v>185</v>
      </c>
      <c r="K11" s="36">
        <f>K12+K13+K14+K15+K16</f>
        <v>2253</v>
      </c>
      <c r="L11" s="50">
        <f t="shared" si="0"/>
        <v>-11.548636920103878</v>
      </c>
      <c r="M11" s="57">
        <v>4.8859617738901013</v>
      </c>
      <c r="N11" s="57">
        <v>16.43459869399398</v>
      </c>
      <c r="O11" s="36">
        <f t="shared" ref="O11:W11" si="5">O12+O13+O14+O15+O16</f>
        <v>-36</v>
      </c>
      <c r="P11" s="36">
        <f t="shared" si="5"/>
        <v>217</v>
      </c>
      <c r="Q11" s="36">
        <f t="shared" si="5"/>
        <v>3429</v>
      </c>
      <c r="R11" s="36">
        <f t="shared" si="5"/>
        <v>75</v>
      </c>
      <c r="S11" s="36">
        <f t="shared" si="5"/>
        <v>142</v>
      </c>
      <c r="T11" s="36">
        <f t="shared" si="5"/>
        <v>253</v>
      </c>
      <c r="U11" s="36">
        <f t="shared" si="5"/>
        <v>3900</v>
      </c>
      <c r="V11" s="36">
        <f t="shared" si="5"/>
        <v>103</v>
      </c>
      <c r="W11" s="36">
        <f t="shared" si="5"/>
        <v>150</v>
      </c>
      <c r="X11" s="53">
        <v>-3.1980840701826132</v>
      </c>
    </row>
    <row r="12" spans="1:24" ht="18.75" customHeight="1" x14ac:dyDescent="0.15">
      <c r="A12" s="6" t="s">
        <v>26</v>
      </c>
      <c r="B12" s="35">
        <f>B24</f>
        <v>-29</v>
      </c>
      <c r="C12" s="35">
        <f>C24</f>
        <v>-22</v>
      </c>
      <c r="D12" s="65">
        <f t="shared" si="2"/>
        <v>3.1428571428571432</v>
      </c>
      <c r="E12" s="35">
        <f>E24</f>
        <v>-157</v>
      </c>
      <c r="F12" s="65">
        <f t="shared" si="3"/>
        <v>-1.2265625</v>
      </c>
      <c r="G12" s="35">
        <f>G24</f>
        <v>-9</v>
      </c>
      <c r="H12" s="35">
        <f>H24</f>
        <v>4</v>
      </c>
      <c r="I12" s="35">
        <f>I24</f>
        <v>67</v>
      </c>
      <c r="J12" s="35">
        <f>J24</f>
        <v>13</v>
      </c>
      <c r="K12" s="35">
        <f>K24</f>
        <v>163</v>
      </c>
      <c r="L12" s="48">
        <f t="shared" si="0"/>
        <v>-10.255689800505763</v>
      </c>
      <c r="M12" s="56">
        <v>4.5580843557803377</v>
      </c>
      <c r="N12" s="56">
        <v>14.813774156286101</v>
      </c>
      <c r="O12" s="35">
        <f t="shared" ref="O12:W12" si="6">O24</f>
        <v>-20</v>
      </c>
      <c r="P12" s="35">
        <f t="shared" si="6"/>
        <v>13</v>
      </c>
      <c r="Q12" s="35">
        <f t="shared" si="6"/>
        <v>280</v>
      </c>
      <c r="R12" s="35">
        <f t="shared" si="6"/>
        <v>7</v>
      </c>
      <c r="S12" s="35">
        <f t="shared" si="6"/>
        <v>6</v>
      </c>
      <c r="T12" s="35">
        <f t="shared" si="6"/>
        <v>33</v>
      </c>
      <c r="U12" s="35">
        <f t="shared" si="6"/>
        <v>341</v>
      </c>
      <c r="V12" s="35">
        <f t="shared" si="6"/>
        <v>19</v>
      </c>
      <c r="W12" s="35">
        <f t="shared" si="6"/>
        <v>14</v>
      </c>
      <c r="X12" s="48">
        <v>-22.790421778901695</v>
      </c>
    </row>
    <row r="13" spans="1:24" ht="18.75" customHeight="1" x14ac:dyDescent="0.15">
      <c r="A13" s="4" t="s">
        <v>25</v>
      </c>
      <c r="B13" s="37">
        <f>B25+B26+B27</f>
        <v>-37</v>
      </c>
      <c r="C13" s="37">
        <f>C25+C26+C27</f>
        <v>11</v>
      </c>
      <c r="D13" s="67">
        <f t="shared" si="2"/>
        <v>-0.22916666666666663</v>
      </c>
      <c r="E13" s="37">
        <f>E25+E26+E27</f>
        <v>-530</v>
      </c>
      <c r="F13" s="67">
        <f t="shared" si="3"/>
        <v>-1.075050709939148</v>
      </c>
      <c r="G13" s="37">
        <f>G25+G26+G27</f>
        <v>-28</v>
      </c>
      <c r="H13" s="37">
        <f>H25+H26+H27</f>
        <v>5</v>
      </c>
      <c r="I13" s="37">
        <f>I25+I26+I27</f>
        <v>116</v>
      </c>
      <c r="J13" s="37">
        <f>J25+J26+J27</f>
        <v>33</v>
      </c>
      <c r="K13" s="37">
        <f>K25+K26+K27</f>
        <v>448</v>
      </c>
      <c r="L13" s="49">
        <f t="shared" si="0"/>
        <v>-13.729915632220971</v>
      </c>
      <c r="M13" s="58">
        <v>2.451770648610887</v>
      </c>
      <c r="N13" s="58">
        <v>16.181686280831858</v>
      </c>
      <c r="O13" s="37">
        <f t="shared" ref="O13:W13" si="7">O25+O26+O27</f>
        <v>-9</v>
      </c>
      <c r="P13" s="37">
        <f t="shared" si="7"/>
        <v>34</v>
      </c>
      <c r="Q13" s="37">
        <f t="shared" si="7"/>
        <v>545</v>
      </c>
      <c r="R13" s="37">
        <f t="shared" si="7"/>
        <v>13</v>
      </c>
      <c r="S13" s="37">
        <f t="shared" si="7"/>
        <v>21</v>
      </c>
      <c r="T13" s="37">
        <f t="shared" si="7"/>
        <v>43</v>
      </c>
      <c r="U13" s="37">
        <f t="shared" si="7"/>
        <v>743</v>
      </c>
      <c r="V13" s="37">
        <f t="shared" si="7"/>
        <v>12</v>
      </c>
      <c r="W13" s="37">
        <f t="shared" si="7"/>
        <v>31</v>
      </c>
      <c r="X13" s="49">
        <v>-4.4131871674995935</v>
      </c>
    </row>
    <row r="14" spans="1:24" ht="18.75" customHeight="1" x14ac:dyDescent="0.15">
      <c r="A14" s="4" t="s">
        <v>24</v>
      </c>
      <c r="B14" s="37">
        <f>B28+B29+B30+B31</f>
        <v>-49</v>
      </c>
      <c r="C14" s="37">
        <f>C28+C29+C30+C31</f>
        <v>-37</v>
      </c>
      <c r="D14" s="67">
        <f t="shared" si="2"/>
        <v>3.083333333333333</v>
      </c>
      <c r="E14" s="37">
        <f>E28+E29+E30+E31</f>
        <v>-586</v>
      </c>
      <c r="F14" s="67">
        <f t="shared" si="3"/>
        <v>-1.0912476722532589</v>
      </c>
      <c r="G14" s="37">
        <f>G28+G29+G30+G31</f>
        <v>-42</v>
      </c>
      <c r="H14" s="37">
        <f>H28+H29+H30+H31</f>
        <v>24</v>
      </c>
      <c r="I14" s="37">
        <f>I28+I29+I30+I31</f>
        <v>324</v>
      </c>
      <c r="J14" s="37">
        <f>J28+J29+J30+J31</f>
        <v>66</v>
      </c>
      <c r="K14" s="37">
        <f>K28+K29+K30+K31</f>
        <v>790</v>
      </c>
      <c r="L14" s="49">
        <f t="shared" si="0"/>
        <v>-9.7780329123612724</v>
      </c>
      <c r="M14" s="58">
        <v>5.587447378492155</v>
      </c>
      <c r="N14" s="58">
        <v>15.365480290853426</v>
      </c>
      <c r="O14" s="37">
        <f t="shared" ref="O14:W14" si="8">O28+O29+O30+O31</f>
        <v>-7</v>
      </c>
      <c r="P14" s="37">
        <f t="shared" si="8"/>
        <v>78</v>
      </c>
      <c r="Q14" s="37">
        <f t="shared" si="8"/>
        <v>1310</v>
      </c>
      <c r="R14" s="37">
        <f t="shared" si="8"/>
        <v>20</v>
      </c>
      <c r="S14" s="37">
        <f t="shared" si="8"/>
        <v>58</v>
      </c>
      <c r="T14" s="37">
        <f t="shared" si="8"/>
        <v>85</v>
      </c>
      <c r="U14" s="37">
        <f t="shared" si="8"/>
        <v>1430</v>
      </c>
      <c r="V14" s="37">
        <f t="shared" si="8"/>
        <v>30</v>
      </c>
      <c r="W14" s="37">
        <f t="shared" si="8"/>
        <v>55</v>
      </c>
      <c r="X14" s="49">
        <v>-1.6296721520602091</v>
      </c>
    </row>
    <row r="15" spans="1:24" ht="18.75" customHeight="1" x14ac:dyDescent="0.15">
      <c r="A15" s="4" t="s">
        <v>23</v>
      </c>
      <c r="B15" s="37">
        <f>B32+B33+B34+B35</f>
        <v>-26</v>
      </c>
      <c r="C15" s="37">
        <f>C32+C33+C34+C35</f>
        <v>-1</v>
      </c>
      <c r="D15" s="67">
        <f t="shared" si="2"/>
        <v>4.0000000000000036E-2</v>
      </c>
      <c r="E15" s="37">
        <f>E32+E33+E34+E35</f>
        <v>-457</v>
      </c>
      <c r="F15" s="67">
        <f t="shared" si="3"/>
        <v>-1.0603248259860789</v>
      </c>
      <c r="G15" s="37">
        <f>G32+G33+G34+G35</f>
        <v>-31</v>
      </c>
      <c r="H15" s="37">
        <f>H32+H33+H34+H35</f>
        <v>21</v>
      </c>
      <c r="I15" s="37">
        <f>I32+I33+I34+I35</f>
        <v>212</v>
      </c>
      <c r="J15" s="37">
        <f>J32+J33+J34+J35</f>
        <v>52</v>
      </c>
      <c r="K15" s="39">
        <f>K32+K33+K34+K35</f>
        <v>606</v>
      </c>
      <c r="L15" s="49">
        <f>M15-N15</f>
        <v>-9.5212851000092584</v>
      </c>
      <c r="M15" s="58">
        <v>6.4499028096836888</v>
      </c>
      <c r="N15" s="58">
        <v>15.971187909692947</v>
      </c>
      <c r="O15" s="39">
        <f t="shared" ref="O15:W15" si="9">O32+O33+O34+O35</f>
        <v>5</v>
      </c>
      <c r="P15" s="37">
        <f t="shared" si="9"/>
        <v>81</v>
      </c>
      <c r="Q15" s="37">
        <f t="shared" si="9"/>
        <v>1054</v>
      </c>
      <c r="R15" s="37">
        <f t="shared" si="9"/>
        <v>28</v>
      </c>
      <c r="S15" s="37">
        <f t="shared" si="9"/>
        <v>53</v>
      </c>
      <c r="T15" s="37">
        <f>T32+T33+T34+T35</f>
        <v>76</v>
      </c>
      <c r="U15" s="37">
        <f t="shared" si="9"/>
        <v>1117</v>
      </c>
      <c r="V15" s="37">
        <f t="shared" si="9"/>
        <v>33</v>
      </c>
      <c r="W15" s="37">
        <f t="shared" si="9"/>
        <v>43</v>
      </c>
      <c r="X15" s="49">
        <v>1.5356911451627866</v>
      </c>
    </row>
    <row r="16" spans="1:24" ht="18.75" customHeight="1" x14ac:dyDescent="0.15">
      <c r="A16" s="2" t="s">
        <v>22</v>
      </c>
      <c r="B16" s="36">
        <f>B36+B37+B38</f>
        <v>-25</v>
      </c>
      <c r="C16" s="36">
        <f>C36+C37+C38</f>
        <v>-13</v>
      </c>
      <c r="D16" s="66">
        <f t="shared" si="2"/>
        <v>1.0833333333333335</v>
      </c>
      <c r="E16" s="36">
        <f>E36+E37+E38</f>
        <v>-238</v>
      </c>
      <c r="F16" s="66">
        <f t="shared" si="3"/>
        <v>-1.1173708920187793</v>
      </c>
      <c r="G16" s="36">
        <f>G36+G37+G38</f>
        <v>-20</v>
      </c>
      <c r="H16" s="36">
        <f>H36+H37+H38</f>
        <v>1</v>
      </c>
      <c r="I16" s="36">
        <f>I36+I37+I38</f>
        <v>37</v>
      </c>
      <c r="J16" s="36">
        <f>J36+J37+J38</f>
        <v>21</v>
      </c>
      <c r="K16" s="36">
        <f>K36+K37+K38</f>
        <v>246</v>
      </c>
      <c r="L16" s="50">
        <f t="shared" si="0"/>
        <v>-25.360430779920094</v>
      </c>
      <c r="M16" s="57">
        <v>1.2680215389960048</v>
      </c>
      <c r="N16" s="57">
        <v>26.6284523189161</v>
      </c>
      <c r="O16" s="36">
        <f t="shared" ref="O16:W16" si="10">O36+O37+O38</f>
        <v>-5</v>
      </c>
      <c r="P16" s="36">
        <f t="shared" si="10"/>
        <v>11</v>
      </c>
      <c r="Q16" s="36">
        <f t="shared" si="10"/>
        <v>240</v>
      </c>
      <c r="R16" s="36">
        <f t="shared" si="10"/>
        <v>7</v>
      </c>
      <c r="S16" s="36">
        <f t="shared" si="10"/>
        <v>4</v>
      </c>
      <c r="T16" s="36">
        <f t="shared" si="10"/>
        <v>16</v>
      </c>
      <c r="U16" s="36">
        <f t="shared" si="10"/>
        <v>269</v>
      </c>
      <c r="V16" s="36">
        <f t="shared" si="10"/>
        <v>9</v>
      </c>
      <c r="W16" s="36">
        <f t="shared" si="10"/>
        <v>7</v>
      </c>
      <c r="X16" s="53">
        <v>-6.3401076949800252</v>
      </c>
    </row>
    <row r="17" spans="1:24" ht="18.75" customHeight="1" x14ac:dyDescent="0.15">
      <c r="A17" s="6" t="s">
        <v>21</v>
      </c>
      <c r="B17" s="35">
        <f>B12+B13+B20</f>
        <v>-176</v>
      </c>
      <c r="C17" s="35">
        <f>C12+C13+C20</f>
        <v>-55</v>
      </c>
      <c r="D17" s="65">
        <f t="shared" si="2"/>
        <v>0.45454545454545459</v>
      </c>
      <c r="E17" s="35">
        <f>E12+E13+E20</f>
        <v>-1806</v>
      </c>
      <c r="F17" s="65">
        <f t="shared" si="3"/>
        <v>-1.1079754601226994</v>
      </c>
      <c r="G17" s="35">
        <f>G12+G13+G20</f>
        <v>-95</v>
      </c>
      <c r="H17" s="35">
        <f>H12+H13+H20</f>
        <v>121</v>
      </c>
      <c r="I17" s="35">
        <f>I12+I13+I20</f>
        <v>1514</v>
      </c>
      <c r="J17" s="35">
        <f>J12+J13+J20</f>
        <v>216</v>
      </c>
      <c r="K17" s="35">
        <f>K12+K13+K20</f>
        <v>2796</v>
      </c>
      <c r="L17" s="48">
        <f t="shared" si="0"/>
        <v>-5.1798339764244741</v>
      </c>
      <c r="M17" s="56">
        <v>6.597472748919591</v>
      </c>
      <c r="N17" s="56">
        <v>11.777306725344065</v>
      </c>
      <c r="O17" s="35">
        <f t="shared" ref="O17:W17" si="11">O12+O13+O20</f>
        <v>-81</v>
      </c>
      <c r="P17" s="35">
        <f t="shared" si="11"/>
        <v>277</v>
      </c>
      <c r="Q17" s="35">
        <f t="shared" si="11"/>
        <v>5239</v>
      </c>
      <c r="R17" s="35">
        <f t="shared" si="11"/>
        <v>172</v>
      </c>
      <c r="S17" s="35">
        <f t="shared" si="11"/>
        <v>105</v>
      </c>
      <c r="T17" s="35">
        <f t="shared" si="11"/>
        <v>358</v>
      </c>
      <c r="U17" s="35">
        <f t="shared" si="11"/>
        <v>5763</v>
      </c>
      <c r="V17" s="35">
        <f t="shared" si="11"/>
        <v>242</v>
      </c>
      <c r="W17" s="35">
        <f t="shared" si="11"/>
        <v>116</v>
      </c>
      <c r="X17" s="48">
        <v>-4.4164900220040284</v>
      </c>
    </row>
    <row r="18" spans="1:24" ht="18.75" customHeight="1" x14ac:dyDescent="0.15">
      <c r="A18" s="4" t="s">
        <v>20</v>
      </c>
      <c r="B18" s="37">
        <f>B14+B22</f>
        <v>-56</v>
      </c>
      <c r="C18" s="37">
        <f>C14+C22</f>
        <v>26</v>
      </c>
      <c r="D18" s="67">
        <f t="shared" si="2"/>
        <v>-0.31707317073170727</v>
      </c>
      <c r="E18" s="37">
        <f>E14+E22</f>
        <v>-1249</v>
      </c>
      <c r="F18" s="67">
        <f t="shared" si="3"/>
        <v>-1.046940486169321</v>
      </c>
      <c r="G18" s="37">
        <f>G14+G22</f>
        <v>-59</v>
      </c>
      <c r="H18" s="37">
        <f>H14+H22</f>
        <v>59</v>
      </c>
      <c r="I18" s="37">
        <f>I14+I22</f>
        <v>642</v>
      </c>
      <c r="J18" s="37">
        <f>J14+J22</f>
        <v>118</v>
      </c>
      <c r="K18" s="37">
        <f>K14+K22</f>
        <v>1453</v>
      </c>
      <c r="L18" s="49">
        <f t="shared" si="0"/>
        <v>-7.3058942468839261</v>
      </c>
      <c r="M18" s="58">
        <v>7.3058942468839261</v>
      </c>
      <c r="N18" s="58">
        <v>14.611788493767852</v>
      </c>
      <c r="O18" s="37">
        <f t="shared" ref="O18:W18" si="12">O14+O22</f>
        <v>3</v>
      </c>
      <c r="P18" s="37">
        <f t="shared" si="12"/>
        <v>170</v>
      </c>
      <c r="Q18" s="37">
        <f t="shared" si="12"/>
        <v>2494</v>
      </c>
      <c r="R18" s="37">
        <f t="shared" si="12"/>
        <v>67</v>
      </c>
      <c r="S18" s="37">
        <f t="shared" si="12"/>
        <v>103</v>
      </c>
      <c r="T18" s="37">
        <f t="shared" si="12"/>
        <v>167</v>
      </c>
      <c r="U18" s="37">
        <f t="shared" si="12"/>
        <v>2932</v>
      </c>
      <c r="V18" s="37">
        <f t="shared" si="12"/>
        <v>64</v>
      </c>
      <c r="W18" s="37">
        <f t="shared" si="12"/>
        <v>103</v>
      </c>
      <c r="X18" s="49">
        <v>0.37148614814664427</v>
      </c>
    </row>
    <row r="19" spans="1:24" ht="18.75" customHeight="1" x14ac:dyDescent="0.15">
      <c r="A19" s="2" t="s">
        <v>19</v>
      </c>
      <c r="B19" s="36">
        <f>B15+B16+B21+B23</f>
        <v>-132</v>
      </c>
      <c r="C19" s="36">
        <f>C15+C16+C21+C23</f>
        <v>-51</v>
      </c>
      <c r="D19" s="66">
        <f t="shared" si="2"/>
        <v>0.62962962962962954</v>
      </c>
      <c r="E19" s="36">
        <f>E15+E16+E21+E23</f>
        <v>-1560</v>
      </c>
      <c r="F19" s="66">
        <f t="shared" si="3"/>
        <v>-1.0924369747899161</v>
      </c>
      <c r="G19" s="36">
        <f>G15+G16+G21+G23</f>
        <v>-106</v>
      </c>
      <c r="H19" s="36">
        <f>H15+H16+H21+H23</f>
        <v>136</v>
      </c>
      <c r="I19" s="36">
        <f>I15+I16+I21+I23</f>
        <v>1558</v>
      </c>
      <c r="J19" s="36">
        <f>J15+J16+J21+J23</f>
        <v>242</v>
      </c>
      <c r="K19" s="38">
        <f>K15+K16+K21+K23</f>
        <v>3081</v>
      </c>
      <c r="L19" s="50">
        <f t="shared" si="0"/>
        <v>-5.6429194414545281</v>
      </c>
      <c r="M19" s="57">
        <v>7.2399721135643</v>
      </c>
      <c r="N19" s="57">
        <v>12.882891555018828</v>
      </c>
      <c r="O19" s="38">
        <f t="shared" ref="O19:W19" si="13">O15+O16+O21+O23</f>
        <v>-26</v>
      </c>
      <c r="P19" s="38">
        <f>P15+P16+P21+P23</f>
        <v>431</v>
      </c>
      <c r="Q19" s="36">
        <f t="shared" si="13"/>
        <v>7345</v>
      </c>
      <c r="R19" s="36">
        <f t="shared" si="13"/>
        <v>265</v>
      </c>
      <c r="S19" s="36">
        <f t="shared" si="13"/>
        <v>166</v>
      </c>
      <c r="T19" s="36">
        <f t="shared" si="13"/>
        <v>457</v>
      </c>
      <c r="U19" s="36">
        <f t="shared" si="13"/>
        <v>7382</v>
      </c>
      <c r="V19" s="36">
        <f t="shared" si="13"/>
        <v>302</v>
      </c>
      <c r="W19" s="36">
        <f t="shared" si="13"/>
        <v>155</v>
      </c>
      <c r="X19" s="53">
        <v>-1.3841123158284638</v>
      </c>
    </row>
    <row r="20" spans="1:24" ht="18.75" customHeight="1" x14ac:dyDescent="0.15">
      <c r="A20" s="5" t="s">
        <v>18</v>
      </c>
      <c r="B20" s="40">
        <f>G20+O20</f>
        <v>-110</v>
      </c>
      <c r="C20" s="40">
        <v>-44</v>
      </c>
      <c r="D20" s="68">
        <f t="shared" si="2"/>
        <v>0.66666666666666674</v>
      </c>
      <c r="E20" s="40">
        <f>I20-K20+Q20-U20</f>
        <v>-1119</v>
      </c>
      <c r="F20" s="68">
        <f t="shared" si="3"/>
        <v>-1.1090188305252726</v>
      </c>
      <c r="G20" s="40">
        <f>H20-J20</f>
        <v>-58</v>
      </c>
      <c r="H20" s="40">
        <v>112</v>
      </c>
      <c r="I20" s="40">
        <v>1331</v>
      </c>
      <c r="J20" s="40">
        <v>170</v>
      </c>
      <c r="K20" s="40">
        <v>2185</v>
      </c>
      <c r="L20" s="48">
        <f>M20-N20</f>
        <v>-3.7605070378502052</v>
      </c>
      <c r="M20" s="56">
        <v>7.2616687627452237</v>
      </c>
      <c r="N20" s="56">
        <v>11.022175800595429</v>
      </c>
      <c r="O20" s="40">
        <f>P20-T20</f>
        <v>-52</v>
      </c>
      <c r="P20" s="40">
        <f>R20+S20</f>
        <v>230</v>
      </c>
      <c r="Q20" s="41">
        <v>4414</v>
      </c>
      <c r="R20" s="41">
        <v>152</v>
      </c>
      <c r="S20" s="41">
        <v>78</v>
      </c>
      <c r="T20" s="41">
        <f>SUM(V20:W20)</f>
        <v>282</v>
      </c>
      <c r="U20" s="41">
        <v>4679</v>
      </c>
      <c r="V20" s="41">
        <v>211</v>
      </c>
      <c r="W20" s="41">
        <v>71</v>
      </c>
      <c r="X20" s="52">
        <v>-3.3714890684174232</v>
      </c>
    </row>
    <row r="21" spans="1:24" ht="18.75" customHeight="1" x14ac:dyDescent="0.15">
      <c r="A21" s="3" t="s">
        <v>17</v>
      </c>
      <c r="B21" s="42">
        <f t="shared" ref="B21:B38" si="14">G21+O21</f>
        <v>-55</v>
      </c>
      <c r="C21" s="42">
        <v>-19</v>
      </c>
      <c r="D21" s="69">
        <f t="shared" si="2"/>
        <v>0.52777777777777768</v>
      </c>
      <c r="E21" s="42">
        <f t="shared" ref="E21:E38" si="15">I21-K21+Q21-U21</f>
        <v>-522</v>
      </c>
      <c r="F21" s="69">
        <f t="shared" si="3"/>
        <v>-1.1177730192719486</v>
      </c>
      <c r="G21" s="42">
        <f t="shared" ref="G21:G38" si="16">H21-J21</f>
        <v>-31</v>
      </c>
      <c r="H21" s="42">
        <v>98</v>
      </c>
      <c r="I21" s="42">
        <v>1125</v>
      </c>
      <c r="J21" s="42">
        <v>129</v>
      </c>
      <c r="K21" s="42">
        <v>1784</v>
      </c>
      <c r="L21" s="49">
        <f t="shared" ref="L21:L38" si="17">M21-N21</f>
        <v>-2.5683629438455764</v>
      </c>
      <c r="M21" s="58">
        <v>8.1193409192537551</v>
      </c>
      <c r="N21" s="58">
        <v>10.687703863099332</v>
      </c>
      <c r="O21" s="42">
        <f t="shared" ref="O21:O38" si="18">P21-T21</f>
        <v>-24</v>
      </c>
      <c r="P21" s="42">
        <f t="shared" ref="P21:P38" si="19">R21+S21</f>
        <v>286</v>
      </c>
      <c r="Q21" s="42">
        <v>4916</v>
      </c>
      <c r="R21" s="42">
        <v>188</v>
      </c>
      <c r="S21" s="42">
        <v>98</v>
      </c>
      <c r="T21" s="42">
        <f t="shared" ref="T21:T38" si="20">SUM(V21:W21)</f>
        <v>310</v>
      </c>
      <c r="U21" s="42">
        <v>4779</v>
      </c>
      <c r="V21" s="42">
        <v>230</v>
      </c>
      <c r="W21" s="42">
        <v>80</v>
      </c>
      <c r="X21" s="49">
        <v>-1.9884100210417373</v>
      </c>
    </row>
    <row r="22" spans="1:24" ht="18.75" customHeight="1" x14ac:dyDescent="0.15">
      <c r="A22" s="3" t="s">
        <v>16</v>
      </c>
      <c r="B22" s="42">
        <f t="shared" si="14"/>
        <v>-7</v>
      </c>
      <c r="C22" s="42">
        <v>63</v>
      </c>
      <c r="D22" s="69">
        <f t="shared" si="2"/>
        <v>-0.9</v>
      </c>
      <c r="E22" s="42">
        <f t="shared" si="15"/>
        <v>-663</v>
      </c>
      <c r="F22" s="69">
        <f t="shared" si="3"/>
        <v>-1.0106707317073171</v>
      </c>
      <c r="G22" s="42">
        <f t="shared" si="16"/>
        <v>-17</v>
      </c>
      <c r="H22" s="42">
        <v>35</v>
      </c>
      <c r="I22" s="42">
        <v>318</v>
      </c>
      <c r="J22" s="42">
        <v>52</v>
      </c>
      <c r="K22" s="42">
        <v>663</v>
      </c>
      <c r="L22" s="49">
        <f t="shared" si="17"/>
        <v>-4.496963372034033</v>
      </c>
      <c r="M22" s="58">
        <v>9.2584540012465411</v>
      </c>
      <c r="N22" s="58">
        <v>13.755417373280574</v>
      </c>
      <c r="O22" s="42">
        <f t="shared" si="18"/>
        <v>10</v>
      </c>
      <c r="P22" s="42">
        <f t="shared" si="19"/>
        <v>92</v>
      </c>
      <c r="Q22" s="42">
        <v>1184</v>
      </c>
      <c r="R22" s="42">
        <v>47</v>
      </c>
      <c r="S22" s="42">
        <v>45</v>
      </c>
      <c r="T22" s="42">
        <f t="shared" si="20"/>
        <v>82</v>
      </c>
      <c r="U22" s="42">
        <v>1502</v>
      </c>
      <c r="V22" s="42">
        <v>34</v>
      </c>
      <c r="W22" s="42">
        <v>48</v>
      </c>
      <c r="X22" s="49">
        <v>2.6452725717847265</v>
      </c>
    </row>
    <row r="23" spans="1:24" ht="18.75" customHeight="1" x14ac:dyDescent="0.15">
      <c r="A23" s="1" t="s">
        <v>15</v>
      </c>
      <c r="B23" s="43">
        <f t="shared" si="14"/>
        <v>-26</v>
      </c>
      <c r="C23" s="43">
        <v>-18</v>
      </c>
      <c r="D23" s="70">
        <f t="shared" si="2"/>
        <v>2.25</v>
      </c>
      <c r="E23" s="43">
        <f t="shared" si="15"/>
        <v>-343</v>
      </c>
      <c r="F23" s="70">
        <f t="shared" si="3"/>
        <v>-1.0820189274447949</v>
      </c>
      <c r="G23" s="43">
        <f t="shared" si="16"/>
        <v>-24</v>
      </c>
      <c r="H23" s="43">
        <v>16</v>
      </c>
      <c r="I23" s="43">
        <v>184</v>
      </c>
      <c r="J23" s="43">
        <v>40</v>
      </c>
      <c r="K23" s="44">
        <v>445</v>
      </c>
      <c r="L23" s="50">
        <f t="shared" si="17"/>
        <v>-8.9882106688829371</v>
      </c>
      <c r="M23" s="57">
        <v>5.992140445921958</v>
      </c>
      <c r="N23" s="57">
        <v>14.980351114804895</v>
      </c>
      <c r="O23" s="44">
        <f t="shared" si="18"/>
        <v>-2</v>
      </c>
      <c r="P23" s="44">
        <f t="shared" si="19"/>
        <v>53</v>
      </c>
      <c r="Q23" s="43">
        <v>1135</v>
      </c>
      <c r="R23" s="43">
        <v>42</v>
      </c>
      <c r="S23" s="43">
        <v>11</v>
      </c>
      <c r="T23" s="43">
        <f t="shared" si="20"/>
        <v>55</v>
      </c>
      <c r="U23" s="43">
        <v>1217</v>
      </c>
      <c r="V23" s="43">
        <v>30</v>
      </c>
      <c r="W23" s="43">
        <v>25</v>
      </c>
      <c r="X23" s="54">
        <v>-0.74901755574024875</v>
      </c>
    </row>
    <row r="24" spans="1:24" ht="18.75" customHeight="1" x14ac:dyDescent="0.15">
      <c r="A24" s="7" t="s">
        <v>14</v>
      </c>
      <c r="B24" s="45">
        <f t="shared" si="14"/>
        <v>-29</v>
      </c>
      <c r="C24" s="45">
        <v>-22</v>
      </c>
      <c r="D24" s="71">
        <f t="shared" si="2"/>
        <v>3.1428571428571432</v>
      </c>
      <c r="E24" s="40">
        <f t="shared" si="15"/>
        <v>-157</v>
      </c>
      <c r="F24" s="71">
        <f t="shared" si="3"/>
        <v>-1.2265625</v>
      </c>
      <c r="G24" s="40">
        <f t="shared" si="16"/>
        <v>-9</v>
      </c>
      <c r="H24" s="45">
        <v>4</v>
      </c>
      <c r="I24" s="45">
        <v>67</v>
      </c>
      <c r="J24" s="45">
        <v>13</v>
      </c>
      <c r="K24" s="46">
        <v>163</v>
      </c>
      <c r="L24" s="51">
        <f t="shared" si="17"/>
        <v>-10.255689800505763</v>
      </c>
      <c r="M24" s="55">
        <v>4.5580843557803377</v>
      </c>
      <c r="N24" s="55">
        <v>14.813774156286101</v>
      </c>
      <c r="O24" s="40">
        <f t="shared" si="18"/>
        <v>-20</v>
      </c>
      <c r="P24" s="45">
        <f t="shared" si="19"/>
        <v>13</v>
      </c>
      <c r="Q24" s="45">
        <v>280</v>
      </c>
      <c r="R24" s="45">
        <v>7</v>
      </c>
      <c r="S24" s="45">
        <v>6</v>
      </c>
      <c r="T24" s="45">
        <f t="shared" si="20"/>
        <v>33</v>
      </c>
      <c r="U24" s="45">
        <v>341</v>
      </c>
      <c r="V24" s="45">
        <v>19</v>
      </c>
      <c r="W24" s="45">
        <v>14</v>
      </c>
      <c r="X24" s="51">
        <v>-22.790421778901695</v>
      </c>
    </row>
    <row r="25" spans="1:24" ht="18.75" customHeight="1" x14ac:dyDescent="0.15">
      <c r="A25" s="5" t="s">
        <v>13</v>
      </c>
      <c r="B25" s="40">
        <f t="shared" si="14"/>
        <v>-13</v>
      </c>
      <c r="C25" s="40">
        <v>-6</v>
      </c>
      <c r="D25" s="68">
        <f t="shared" si="2"/>
        <v>0.85714285714285721</v>
      </c>
      <c r="E25" s="40">
        <f t="shared" si="15"/>
        <v>-105</v>
      </c>
      <c r="F25" s="68">
        <f t="shared" si="3"/>
        <v>-1.1413043478260869</v>
      </c>
      <c r="G25" s="40">
        <f t="shared" si="16"/>
        <v>-7</v>
      </c>
      <c r="H25" s="40">
        <v>0</v>
      </c>
      <c r="I25" s="40">
        <v>4</v>
      </c>
      <c r="J25" s="40">
        <v>7</v>
      </c>
      <c r="K25" s="40">
        <v>73</v>
      </c>
      <c r="L25" s="48">
        <f t="shared" si="17"/>
        <v>-30.514749790994866</v>
      </c>
      <c r="M25" s="56">
        <v>0</v>
      </c>
      <c r="N25" s="56">
        <v>30.514749790994866</v>
      </c>
      <c r="O25" s="40">
        <f t="shared" si="18"/>
        <v>-6</v>
      </c>
      <c r="P25" s="40">
        <f t="shared" si="19"/>
        <v>1</v>
      </c>
      <c r="Q25" s="40">
        <v>56</v>
      </c>
      <c r="R25" s="40">
        <v>0</v>
      </c>
      <c r="S25" s="40">
        <v>1</v>
      </c>
      <c r="T25" s="40">
        <f t="shared" si="20"/>
        <v>7</v>
      </c>
      <c r="U25" s="40">
        <v>92</v>
      </c>
      <c r="V25" s="40">
        <v>3</v>
      </c>
      <c r="W25" s="40">
        <v>4</v>
      </c>
      <c r="X25" s="52">
        <v>-26.155499820852743</v>
      </c>
    </row>
    <row r="26" spans="1:24" ht="18.75" customHeight="1" x14ac:dyDescent="0.15">
      <c r="A26" s="3" t="s">
        <v>12</v>
      </c>
      <c r="B26" s="42">
        <f t="shared" si="14"/>
        <v>-5</v>
      </c>
      <c r="C26" s="42">
        <v>6</v>
      </c>
      <c r="D26" s="69">
        <f t="shared" si="2"/>
        <v>-0.54545454545454541</v>
      </c>
      <c r="E26" s="42">
        <f t="shared" si="15"/>
        <v>-177</v>
      </c>
      <c r="F26" s="69">
        <f t="shared" si="3"/>
        <v>-1.0290697674418605</v>
      </c>
      <c r="G26" s="42">
        <f t="shared" si="16"/>
        <v>-7</v>
      </c>
      <c r="H26" s="42">
        <v>2</v>
      </c>
      <c r="I26" s="42">
        <v>26</v>
      </c>
      <c r="J26" s="42">
        <v>9</v>
      </c>
      <c r="K26" s="42">
        <v>129</v>
      </c>
      <c r="L26" s="49">
        <f t="shared" si="17"/>
        <v>-13.490680606156607</v>
      </c>
      <c r="M26" s="58">
        <v>3.8544801731876022</v>
      </c>
      <c r="N26" s="58">
        <v>17.345160779344209</v>
      </c>
      <c r="O26" s="42">
        <f t="shared" si="18"/>
        <v>2</v>
      </c>
      <c r="P26" s="42">
        <f t="shared" si="19"/>
        <v>10</v>
      </c>
      <c r="Q26" s="42">
        <v>146</v>
      </c>
      <c r="R26" s="42">
        <v>6</v>
      </c>
      <c r="S26" s="42">
        <v>4</v>
      </c>
      <c r="T26" s="42">
        <f t="shared" si="20"/>
        <v>8</v>
      </c>
      <c r="U26" s="42">
        <v>220</v>
      </c>
      <c r="V26" s="42">
        <v>2</v>
      </c>
      <c r="W26" s="42">
        <v>6</v>
      </c>
      <c r="X26" s="49">
        <v>3.8544801731876017</v>
      </c>
    </row>
    <row r="27" spans="1:24" ht="18.75" customHeight="1" x14ac:dyDescent="0.15">
      <c r="A27" s="1" t="s">
        <v>11</v>
      </c>
      <c r="B27" s="43">
        <f t="shared" si="14"/>
        <v>-19</v>
      </c>
      <c r="C27" s="43">
        <v>11</v>
      </c>
      <c r="D27" s="70">
        <f t="shared" si="2"/>
        <v>-0.3666666666666667</v>
      </c>
      <c r="E27" s="43">
        <f t="shared" si="15"/>
        <v>-248</v>
      </c>
      <c r="F27" s="70">
        <f t="shared" si="3"/>
        <v>-1.0829694323144106</v>
      </c>
      <c r="G27" s="43">
        <f t="shared" si="16"/>
        <v>-14</v>
      </c>
      <c r="H27" s="43">
        <v>3</v>
      </c>
      <c r="I27" s="43">
        <v>86</v>
      </c>
      <c r="J27" s="44">
        <v>17</v>
      </c>
      <c r="K27" s="44">
        <v>246</v>
      </c>
      <c r="L27" s="50">
        <f t="shared" si="17"/>
        <v>-10.843731431966726</v>
      </c>
      <c r="M27" s="57">
        <v>2.3236567354214412</v>
      </c>
      <c r="N27" s="57">
        <v>13.167388167388166</v>
      </c>
      <c r="O27" s="44">
        <f t="shared" si="18"/>
        <v>-5</v>
      </c>
      <c r="P27" s="44">
        <f t="shared" si="19"/>
        <v>23</v>
      </c>
      <c r="Q27" s="47">
        <v>343</v>
      </c>
      <c r="R27" s="47">
        <v>7</v>
      </c>
      <c r="S27" s="47">
        <v>16</v>
      </c>
      <c r="T27" s="47">
        <f t="shared" si="20"/>
        <v>28</v>
      </c>
      <c r="U27" s="47">
        <v>431</v>
      </c>
      <c r="V27" s="47">
        <v>7</v>
      </c>
      <c r="W27" s="47">
        <v>21</v>
      </c>
      <c r="X27" s="54">
        <v>-3.8727612257024013</v>
      </c>
    </row>
    <row r="28" spans="1:24" ht="18.75" customHeight="1" x14ac:dyDescent="0.15">
      <c r="A28" s="5" t="s">
        <v>10</v>
      </c>
      <c r="B28" s="40">
        <f t="shared" si="14"/>
        <v>-16</v>
      </c>
      <c r="C28" s="40">
        <v>-9</v>
      </c>
      <c r="D28" s="68">
        <f t="shared" si="2"/>
        <v>1.2857142857142856</v>
      </c>
      <c r="E28" s="40">
        <f t="shared" si="15"/>
        <v>-132</v>
      </c>
      <c r="F28" s="68">
        <f t="shared" si="3"/>
        <v>-1.1379310344827587</v>
      </c>
      <c r="G28" s="40">
        <f>H28-J28</f>
        <v>-10</v>
      </c>
      <c r="H28" s="40">
        <v>0</v>
      </c>
      <c r="I28" s="40">
        <v>19</v>
      </c>
      <c r="J28" s="40">
        <v>10</v>
      </c>
      <c r="K28" s="40">
        <v>115</v>
      </c>
      <c r="L28" s="48">
        <f t="shared" si="17"/>
        <v>-20.434441831821744</v>
      </c>
      <c r="M28" s="56">
        <v>0</v>
      </c>
      <c r="N28" s="56">
        <v>20.434441831821744</v>
      </c>
      <c r="O28" s="40">
        <f t="shared" si="18"/>
        <v>-6</v>
      </c>
      <c r="P28" s="40">
        <f t="shared" si="19"/>
        <v>7</v>
      </c>
      <c r="Q28" s="40">
        <v>112</v>
      </c>
      <c r="R28" s="40">
        <v>2</v>
      </c>
      <c r="S28" s="40">
        <v>5</v>
      </c>
      <c r="T28" s="40">
        <f t="shared" si="20"/>
        <v>13</v>
      </c>
      <c r="U28" s="40">
        <v>148</v>
      </c>
      <c r="V28" s="40">
        <v>6</v>
      </c>
      <c r="W28" s="40">
        <v>7</v>
      </c>
      <c r="X28" s="48">
        <v>-12.26066509909305</v>
      </c>
    </row>
    <row r="29" spans="1:24" ht="18.75" customHeight="1" x14ac:dyDescent="0.15">
      <c r="A29" s="3" t="s">
        <v>9</v>
      </c>
      <c r="B29" s="42">
        <f t="shared" si="14"/>
        <v>-11</v>
      </c>
      <c r="C29" s="42">
        <v>1</v>
      </c>
      <c r="D29" s="69">
        <f t="shared" si="2"/>
        <v>-8.333333333333337E-2</v>
      </c>
      <c r="E29" s="42">
        <f t="shared" si="15"/>
        <v>-77</v>
      </c>
      <c r="F29" s="69">
        <f t="shared" si="3"/>
        <v>-1.1666666666666667</v>
      </c>
      <c r="G29" s="42">
        <f t="shared" si="16"/>
        <v>-13</v>
      </c>
      <c r="H29" s="42">
        <v>6</v>
      </c>
      <c r="I29" s="42">
        <v>119</v>
      </c>
      <c r="J29" s="42">
        <v>19</v>
      </c>
      <c r="K29" s="42">
        <v>217</v>
      </c>
      <c r="L29" s="49">
        <f t="shared" si="17"/>
        <v>-9.8922175662434562</v>
      </c>
      <c r="M29" s="58">
        <v>4.5656388767277507</v>
      </c>
      <c r="N29" s="58">
        <v>14.457856442971208</v>
      </c>
      <c r="O29" s="41">
        <f t="shared" si="18"/>
        <v>2</v>
      </c>
      <c r="P29" s="41">
        <f t="shared" si="19"/>
        <v>31</v>
      </c>
      <c r="Q29" s="42">
        <v>470</v>
      </c>
      <c r="R29" s="42">
        <v>9</v>
      </c>
      <c r="S29" s="42">
        <v>22</v>
      </c>
      <c r="T29" s="42">
        <f t="shared" si="20"/>
        <v>29</v>
      </c>
      <c r="U29" s="42">
        <v>449</v>
      </c>
      <c r="V29" s="42">
        <v>6</v>
      </c>
      <c r="W29" s="42">
        <v>23</v>
      </c>
      <c r="X29" s="49">
        <v>1.5218796255759202</v>
      </c>
    </row>
    <row r="30" spans="1:24" ht="18.75" customHeight="1" x14ac:dyDescent="0.15">
      <c r="A30" s="3" t="s">
        <v>8</v>
      </c>
      <c r="B30" s="42">
        <f t="shared" si="14"/>
        <v>-14</v>
      </c>
      <c r="C30" s="42">
        <v>-10</v>
      </c>
      <c r="D30" s="69">
        <f t="shared" si="2"/>
        <v>2.5</v>
      </c>
      <c r="E30" s="42">
        <f t="shared" si="15"/>
        <v>-299</v>
      </c>
      <c r="F30" s="69">
        <f t="shared" si="3"/>
        <v>-1.0491228070175438</v>
      </c>
      <c r="G30" s="42">
        <f t="shared" si="16"/>
        <v>-7</v>
      </c>
      <c r="H30" s="42">
        <v>13</v>
      </c>
      <c r="I30" s="42">
        <v>108</v>
      </c>
      <c r="J30" s="42">
        <v>20</v>
      </c>
      <c r="K30" s="42">
        <v>265</v>
      </c>
      <c r="L30" s="52">
        <f t="shared" si="17"/>
        <v>-5.2823089168682404</v>
      </c>
      <c r="M30" s="59">
        <v>9.8100022741838782</v>
      </c>
      <c r="N30" s="59">
        <v>15.092311191052119</v>
      </c>
      <c r="O30" s="42">
        <f t="shared" si="18"/>
        <v>-7</v>
      </c>
      <c r="P30" s="42">
        <f t="shared" si="19"/>
        <v>20</v>
      </c>
      <c r="Q30" s="42">
        <v>340</v>
      </c>
      <c r="R30" s="42">
        <v>7</v>
      </c>
      <c r="S30" s="42">
        <v>13</v>
      </c>
      <c r="T30" s="42">
        <f t="shared" si="20"/>
        <v>27</v>
      </c>
      <c r="U30" s="42">
        <v>482</v>
      </c>
      <c r="V30" s="42">
        <v>11</v>
      </c>
      <c r="W30" s="42">
        <v>16</v>
      </c>
      <c r="X30" s="49">
        <v>-5.2823089168682458</v>
      </c>
    </row>
    <row r="31" spans="1:24" ht="18.75" customHeight="1" x14ac:dyDescent="0.15">
      <c r="A31" s="1" t="s">
        <v>7</v>
      </c>
      <c r="B31" s="43">
        <f t="shared" si="14"/>
        <v>-8</v>
      </c>
      <c r="C31" s="43">
        <v>-19</v>
      </c>
      <c r="D31" s="70">
        <f t="shared" si="2"/>
        <v>-1.7272727272727273</v>
      </c>
      <c r="E31" s="43">
        <f t="shared" si="15"/>
        <v>-78</v>
      </c>
      <c r="F31" s="70">
        <f t="shared" si="3"/>
        <v>-1.1142857142857143</v>
      </c>
      <c r="G31" s="43">
        <f t="shared" si="16"/>
        <v>-12</v>
      </c>
      <c r="H31" s="43">
        <v>5</v>
      </c>
      <c r="I31" s="43">
        <v>78</v>
      </c>
      <c r="J31" s="43">
        <v>17</v>
      </c>
      <c r="K31" s="44">
        <v>193</v>
      </c>
      <c r="L31" s="50">
        <f t="shared" si="17"/>
        <v>-10.286036353388754</v>
      </c>
      <c r="M31" s="57">
        <v>4.2858484805786485</v>
      </c>
      <c r="N31" s="57">
        <v>14.571884833967403</v>
      </c>
      <c r="O31" s="43">
        <f t="shared" si="18"/>
        <v>4</v>
      </c>
      <c r="P31" s="43">
        <f t="shared" si="19"/>
        <v>20</v>
      </c>
      <c r="Q31" s="43">
        <v>388</v>
      </c>
      <c r="R31" s="43">
        <v>2</v>
      </c>
      <c r="S31" s="43">
        <v>18</v>
      </c>
      <c r="T31" s="43">
        <f t="shared" si="20"/>
        <v>16</v>
      </c>
      <c r="U31" s="43">
        <v>351</v>
      </c>
      <c r="V31" s="43">
        <v>7</v>
      </c>
      <c r="W31" s="43">
        <v>9</v>
      </c>
      <c r="X31" s="53">
        <v>3.428678784462921</v>
      </c>
    </row>
    <row r="32" spans="1:24" ht="18.75" customHeight="1" x14ac:dyDescent="0.15">
      <c r="A32" s="5" t="s">
        <v>6</v>
      </c>
      <c r="B32" s="40">
        <f t="shared" si="14"/>
        <v>10</v>
      </c>
      <c r="C32" s="40">
        <v>14</v>
      </c>
      <c r="D32" s="68">
        <f t="shared" si="2"/>
        <v>-3.5</v>
      </c>
      <c r="E32" s="40">
        <f t="shared" si="15"/>
        <v>31</v>
      </c>
      <c r="F32" s="68">
        <f t="shared" si="3"/>
        <v>-1.4761904761904763</v>
      </c>
      <c r="G32" s="40">
        <f t="shared" si="16"/>
        <v>0</v>
      </c>
      <c r="H32" s="40">
        <v>2</v>
      </c>
      <c r="I32" s="40">
        <v>40</v>
      </c>
      <c r="J32" s="40">
        <v>2</v>
      </c>
      <c r="K32" s="40">
        <v>34</v>
      </c>
      <c r="L32" s="48">
        <f t="shared" si="17"/>
        <v>0</v>
      </c>
      <c r="M32" s="56">
        <v>6.9148432319787814</v>
      </c>
      <c r="N32" s="56">
        <v>6.9148432319787814</v>
      </c>
      <c r="O32" s="40">
        <f t="shared" si="18"/>
        <v>10</v>
      </c>
      <c r="P32" s="40">
        <f t="shared" si="19"/>
        <v>21</v>
      </c>
      <c r="Q32" s="41">
        <v>184</v>
      </c>
      <c r="R32" s="41">
        <v>4</v>
      </c>
      <c r="S32" s="41">
        <v>17</v>
      </c>
      <c r="T32" s="41">
        <f t="shared" si="20"/>
        <v>11</v>
      </c>
      <c r="U32" s="41">
        <v>159</v>
      </c>
      <c r="V32" s="41">
        <v>3</v>
      </c>
      <c r="W32" s="41">
        <v>8</v>
      </c>
      <c r="X32" s="52">
        <v>34.574216159893908</v>
      </c>
    </row>
    <row r="33" spans="1:24" ht="18.75" customHeight="1" x14ac:dyDescent="0.15">
      <c r="A33" s="3" t="s">
        <v>5</v>
      </c>
      <c r="B33" s="42">
        <f t="shared" si="14"/>
        <v>-25</v>
      </c>
      <c r="C33" s="42">
        <v>-29</v>
      </c>
      <c r="D33" s="69">
        <f t="shared" si="2"/>
        <v>-7.25</v>
      </c>
      <c r="E33" s="42">
        <f t="shared" si="15"/>
        <v>-268</v>
      </c>
      <c r="F33" s="69">
        <f t="shared" si="3"/>
        <v>-1.1028806584362141</v>
      </c>
      <c r="G33" s="42">
        <f t="shared" si="16"/>
        <v>-17</v>
      </c>
      <c r="H33" s="42">
        <v>10</v>
      </c>
      <c r="I33" s="42">
        <v>65</v>
      </c>
      <c r="J33" s="42">
        <v>27</v>
      </c>
      <c r="K33" s="42">
        <v>288</v>
      </c>
      <c r="L33" s="49">
        <f t="shared" si="17"/>
        <v>-13.580652221492667</v>
      </c>
      <c r="M33" s="58">
        <v>7.9886189538192154</v>
      </c>
      <c r="N33" s="58">
        <v>21.569271175311883</v>
      </c>
      <c r="O33" s="42">
        <f t="shared" si="18"/>
        <v>-8</v>
      </c>
      <c r="P33" s="42">
        <f t="shared" si="19"/>
        <v>23</v>
      </c>
      <c r="Q33" s="42">
        <v>379</v>
      </c>
      <c r="R33" s="42">
        <v>3</v>
      </c>
      <c r="S33" s="42">
        <v>20</v>
      </c>
      <c r="T33" s="42">
        <f t="shared" si="20"/>
        <v>31</v>
      </c>
      <c r="U33" s="42">
        <v>424</v>
      </c>
      <c r="V33" s="42">
        <v>12</v>
      </c>
      <c r="W33" s="42">
        <v>19</v>
      </c>
      <c r="X33" s="49">
        <v>-6.3908951630553723</v>
      </c>
    </row>
    <row r="34" spans="1:24" ht="18.75" customHeight="1" x14ac:dyDescent="0.15">
      <c r="A34" s="3" t="s">
        <v>4</v>
      </c>
      <c r="B34" s="42">
        <f t="shared" si="14"/>
        <v>-5</v>
      </c>
      <c r="C34" s="42">
        <v>3</v>
      </c>
      <c r="D34" s="69">
        <f t="shared" si="2"/>
        <v>-0.375</v>
      </c>
      <c r="E34" s="42">
        <f t="shared" si="15"/>
        <v>-110</v>
      </c>
      <c r="F34" s="69">
        <f t="shared" si="3"/>
        <v>-1.0476190476190477</v>
      </c>
      <c r="G34" s="42">
        <f t="shared" si="16"/>
        <v>-7</v>
      </c>
      <c r="H34" s="42">
        <v>5</v>
      </c>
      <c r="I34" s="42">
        <v>51</v>
      </c>
      <c r="J34" s="42">
        <v>12</v>
      </c>
      <c r="K34" s="42">
        <v>140</v>
      </c>
      <c r="L34" s="49">
        <f t="shared" si="17"/>
        <v>-8.321933424532606</v>
      </c>
      <c r="M34" s="58">
        <v>5.9442381603804302</v>
      </c>
      <c r="N34" s="58">
        <v>14.266171584913035</v>
      </c>
      <c r="O34" s="42">
        <f>P34-T34</f>
        <v>2</v>
      </c>
      <c r="P34" s="42">
        <f t="shared" si="19"/>
        <v>21</v>
      </c>
      <c r="Q34" s="42">
        <v>234</v>
      </c>
      <c r="R34" s="42">
        <v>12</v>
      </c>
      <c r="S34" s="42">
        <v>9</v>
      </c>
      <c r="T34" s="42">
        <f t="shared" si="20"/>
        <v>19</v>
      </c>
      <c r="U34" s="42">
        <v>255</v>
      </c>
      <c r="V34" s="42">
        <v>10</v>
      </c>
      <c r="W34" s="42">
        <v>9</v>
      </c>
      <c r="X34" s="49">
        <v>2.3776952641521696</v>
      </c>
    </row>
    <row r="35" spans="1:24" ht="18.75" customHeight="1" x14ac:dyDescent="0.15">
      <c r="A35" s="1" t="s">
        <v>3</v>
      </c>
      <c r="B35" s="43">
        <f t="shared" si="14"/>
        <v>-6</v>
      </c>
      <c r="C35" s="43">
        <v>11</v>
      </c>
      <c r="D35" s="70">
        <f t="shared" si="2"/>
        <v>-0.64705882352941169</v>
      </c>
      <c r="E35" s="43">
        <f t="shared" si="15"/>
        <v>-110</v>
      </c>
      <c r="F35" s="70">
        <f t="shared" si="3"/>
        <v>-1.0576923076923077</v>
      </c>
      <c r="G35" s="43">
        <f t="shared" si="16"/>
        <v>-7</v>
      </c>
      <c r="H35" s="43">
        <v>4</v>
      </c>
      <c r="I35" s="43">
        <v>56</v>
      </c>
      <c r="J35" s="43">
        <v>11</v>
      </c>
      <c r="K35" s="44">
        <v>144</v>
      </c>
      <c r="L35" s="50">
        <f t="shared" si="17"/>
        <v>-8.0119159611163369</v>
      </c>
      <c r="M35" s="57">
        <v>4.5782376920664785</v>
      </c>
      <c r="N35" s="57">
        <v>12.590153653182815</v>
      </c>
      <c r="O35" s="44">
        <f t="shared" si="18"/>
        <v>1</v>
      </c>
      <c r="P35" s="44">
        <f t="shared" si="19"/>
        <v>16</v>
      </c>
      <c r="Q35" s="47">
        <v>257</v>
      </c>
      <c r="R35" s="47">
        <v>9</v>
      </c>
      <c r="S35" s="47">
        <v>7</v>
      </c>
      <c r="T35" s="47">
        <f t="shared" si="20"/>
        <v>15</v>
      </c>
      <c r="U35" s="47">
        <v>279</v>
      </c>
      <c r="V35" s="47">
        <v>8</v>
      </c>
      <c r="W35" s="47">
        <v>7</v>
      </c>
      <c r="X35" s="54">
        <v>1.1445594230166165</v>
      </c>
    </row>
    <row r="36" spans="1:24" ht="18.75" customHeight="1" x14ac:dyDescent="0.15">
      <c r="A36" s="5" t="s">
        <v>2</v>
      </c>
      <c r="B36" s="40">
        <f t="shared" si="14"/>
        <v>-17</v>
      </c>
      <c r="C36" s="40">
        <v>-14</v>
      </c>
      <c r="D36" s="68">
        <f t="shared" si="2"/>
        <v>4.666666666666667</v>
      </c>
      <c r="E36" s="40">
        <f t="shared" si="15"/>
        <v>-91</v>
      </c>
      <c r="F36" s="68">
        <f t="shared" si="3"/>
        <v>-1.2297297297297298</v>
      </c>
      <c r="G36" s="40">
        <f t="shared" si="16"/>
        <v>-9</v>
      </c>
      <c r="H36" s="40">
        <v>1</v>
      </c>
      <c r="I36" s="40">
        <v>15</v>
      </c>
      <c r="J36" s="40">
        <v>10</v>
      </c>
      <c r="K36" s="40">
        <v>107</v>
      </c>
      <c r="L36" s="48">
        <f t="shared" si="17"/>
        <v>-26.545454545454547</v>
      </c>
      <c r="M36" s="56">
        <v>2.9494949494949494</v>
      </c>
      <c r="N36" s="56">
        <v>29.494949494949495</v>
      </c>
      <c r="O36" s="40">
        <f t="shared" si="18"/>
        <v>-8</v>
      </c>
      <c r="P36" s="40">
        <f t="shared" si="19"/>
        <v>3</v>
      </c>
      <c r="Q36" s="40">
        <v>102</v>
      </c>
      <c r="R36" s="40">
        <v>2</v>
      </c>
      <c r="S36" s="40">
        <v>1</v>
      </c>
      <c r="T36" s="40">
        <f t="shared" si="20"/>
        <v>11</v>
      </c>
      <c r="U36" s="40">
        <v>101</v>
      </c>
      <c r="V36" s="40">
        <v>4</v>
      </c>
      <c r="W36" s="40">
        <v>7</v>
      </c>
      <c r="X36" s="48">
        <v>-23.595959595959595</v>
      </c>
    </row>
    <row r="37" spans="1:24" ht="18.75" customHeight="1" x14ac:dyDescent="0.15">
      <c r="A37" s="3" t="s">
        <v>1</v>
      </c>
      <c r="B37" s="42">
        <f t="shared" si="14"/>
        <v>-5</v>
      </c>
      <c r="C37" s="42">
        <v>-2</v>
      </c>
      <c r="D37" s="69">
        <f t="shared" si="2"/>
        <v>0.66666666666666674</v>
      </c>
      <c r="E37" s="42">
        <f t="shared" si="15"/>
        <v>-69</v>
      </c>
      <c r="F37" s="69">
        <f t="shared" si="3"/>
        <v>-1.078125</v>
      </c>
      <c r="G37" s="42">
        <f t="shared" si="16"/>
        <v>-6</v>
      </c>
      <c r="H37" s="42">
        <v>0</v>
      </c>
      <c r="I37" s="42">
        <v>10</v>
      </c>
      <c r="J37" s="42">
        <v>6</v>
      </c>
      <c r="K37" s="42">
        <v>61</v>
      </c>
      <c r="L37" s="49">
        <f t="shared" si="17"/>
        <v>-25.5781359495445</v>
      </c>
      <c r="M37" s="58">
        <v>0</v>
      </c>
      <c r="N37" s="58">
        <v>25.5781359495445</v>
      </c>
      <c r="O37" s="42">
        <f>P37-T37</f>
        <v>1</v>
      </c>
      <c r="P37" s="41">
        <f t="shared" si="19"/>
        <v>2</v>
      </c>
      <c r="Q37" s="42">
        <v>80</v>
      </c>
      <c r="R37" s="42">
        <v>2</v>
      </c>
      <c r="S37" s="42">
        <v>0</v>
      </c>
      <c r="T37" s="42">
        <f t="shared" si="20"/>
        <v>1</v>
      </c>
      <c r="U37" s="42">
        <v>98</v>
      </c>
      <c r="V37" s="42">
        <v>1</v>
      </c>
      <c r="W37" s="42">
        <v>0</v>
      </c>
      <c r="X37" s="49">
        <v>4.2630226582574169</v>
      </c>
    </row>
    <row r="38" spans="1:24" ht="18.75" customHeight="1" x14ac:dyDescent="0.15">
      <c r="A38" s="1" t="s">
        <v>0</v>
      </c>
      <c r="B38" s="43">
        <f t="shared" si="14"/>
        <v>-3</v>
      </c>
      <c r="C38" s="43">
        <v>3</v>
      </c>
      <c r="D38" s="70">
        <f t="shared" si="2"/>
        <v>-0.5</v>
      </c>
      <c r="E38" s="43">
        <f t="shared" si="15"/>
        <v>-78</v>
      </c>
      <c r="F38" s="70">
        <f t="shared" si="3"/>
        <v>-1.04</v>
      </c>
      <c r="G38" s="43">
        <f t="shared" si="16"/>
        <v>-5</v>
      </c>
      <c r="H38" s="43">
        <v>0</v>
      </c>
      <c r="I38" s="43">
        <v>12</v>
      </c>
      <c r="J38" s="43">
        <v>5</v>
      </c>
      <c r="K38" s="44">
        <v>78</v>
      </c>
      <c r="L38" s="50">
        <f t="shared" si="17"/>
        <v>-23.254332313965339</v>
      </c>
      <c r="M38" s="57">
        <v>0</v>
      </c>
      <c r="N38" s="57">
        <v>23.254332313965339</v>
      </c>
      <c r="O38" s="44">
        <f t="shared" si="18"/>
        <v>2</v>
      </c>
      <c r="P38" s="43">
        <f t="shared" si="19"/>
        <v>6</v>
      </c>
      <c r="Q38" s="43">
        <v>58</v>
      </c>
      <c r="R38" s="43">
        <v>3</v>
      </c>
      <c r="S38" s="43">
        <v>3</v>
      </c>
      <c r="T38" s="43">
        <f t="shared" si="20"/>
        <v>4</v>
      </c>
      <c r="U38" s="43">
        <v>70</v>
      </c>
      <c r="V38" s="43">
        <v>4</v>
      </c>
      <c r="W38" s="43">
        <v>0</v>
      </c>
      <c r="X38" s="53">
        <v>9.3017329255861405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A2" sqref="A2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-156</v>
      </c>
      <c r="C9" s="34">
        <f t="shared" si="0"/>
        <v>-44</v>
      </c>
      <c r="D9" s="34">
        <f t="shared" si="0"/>
        <v>-2136</v>
      </c>
      <c r="E9" s="34">
        <f t="shared" si="0"/>
        <v>-88</v>
      </c>
      <c r="F9" s="34">
        <f t="shared" si="0"/>
        <v>180</v>
      </c>
      <c r="G9" s="34">
        <f t="shared" si="0"/>
        <v>1929</v>
      </c>
      <c r="H9" s="34">
        <f t="shared" si="0"/>
        <v>268</v>
      </c>
      <c r="I9" s="34">
        <f>I10+I11</f>
        <v>3548</v>
      </c>
      <c r="J9" s="51">
        <f>K9-L9</f>
        <v>-4.0759972995883409</v>
      </c>
      <c r="K9" s="51">
        <v>8.337267203703421</v>
      </c>
      <c r="L9" s="51">
        <v>12.413264503291762</v>
      </c>
      <c r="M9" s="34">
        <f t="shared" ref="M9:U9" si="1">M10+M11</f>
        <v>-68</v>
      </c>
      <c r="N9" s="34">
        <f t="shared" si="1"/>
        <v>476</v>
      </c>
      <c r="O9" s="34">
        <f t="shared" si="1"/>
        <v>8103</v>
      </c>
      <c r="P9" s="34">
        <f t="shared" si="1"/>
        <v>284</v>
      </c>
      <c r="Q9" s="34">
        <f t="shared" si="1"/>
        <v>192</v>
      </c>
      <c r="R9" s="34">
        <f>R10+R11</f>
        <v>544</v>
      </c>
      <c r="S9" s="34">
        <f t="shared" si="1"/>
        <v>8620</v>
      </c>
      <c r="T9" s="34">
        <f t="shared" si="1"/>
        <v>352</v>
      </c>
      <c r="U9" s="34">
        <f t="shared" si="1"/>
        <v>192</v>
      </c>
      <c r="V9" s="51">
        <v>-3.1496342769546217</v>
      </c>
    </row>
    <row r="10" spans="1:22" ht="15" customHeight="1" x14ac:dyDescent="0.15">
      <c r="A10" s="6" t="s">
        <v>28</v>
      </c>
      <c r="B10" s="35">
        <f t="shared" ref="B10:I10" si="2">B20+B21+B22+B23</f>
        <v>-94</v>
      </c>
      <c r="C10" s="35">
        <f t="shared" si="2"/>
        <v>-22</v>
      </c>
      <c r="D10" s="35">
        <f t="shared" si="2"/>
        <v>-1235</v>
      </c>
      <c r="E10" s="35">
        <f t="shared" si="2"/>
        <v>-41</v>
      </c>
      <c r="F10" s="35">
        <f t="shared" si="2"/>
        <v>147</v>
      </c>
      <c r="G10" s="35">
        <f t="shared" si="2"/>
        <v>1517</v>
      </c>
      <c r="H10" s="35">
        <f t="shared" si="2"/>
        <v>188</v>
      </c>
      <c r="I10" s="35">
        <f t="shared" si="2"/>
        <v>2496</v>
      </c>
      <c r="J10" s="48">
        <f t="shared" ref="J10:J38" si="3">K10-L10</f>
        <v>-2.5239364976565248</v>
      </c>
      <c r="K10" s="48">
        <v>9.0492357355002255</v>
      </c>
      <c r="L10" s="48">
        <v>11.57317223315675</v>
      </c>
      <c r="M10" s="35">
        <f t="shared" ref="M10:U10" si="4">M20+M21+M22+M23</f>
        <v>-53</v>
      </c>
      <c r="N10" s="35">
        <f t="shared" si="4"/>
        <v>364</v>
      </c>
      <c r="O10" s="35">
        <f t="shared" si="4"/>
        <v>6406</v>
      </c>
      <c r="P10" s="35">
        <f t="shared" si="4"/>
        <v>246</v>
      </c>
      <c r="Q10" s="35">
        <f t="shared" si="4"/>
        <v>118</v>
      </c>
      <c r="R10" s="35">
        <f t="shared" si="4"/>
        <v>417</v>
      </c>
      <c r="S10" s="35">
        <f t="shared" si="4"/>
        <v>6662</v>
      </c>
      <c r="T10" s="35">
        <f t="shared" si="4"/>
        <v>299</v>
      </c>
      <c r="U10" s="35">
        <f t="shared" si="4"/>
        <v>118</v>
      </c>
      <c r="V10" s="48">
        <v>-3.2626496189218521</v>
      </c>
    </row>
    <row r="11" spans="1:22" ht="15" customHeight="1" x14ac:dyDescent="0.15">
      <c r="A11" s="2" t="s">
        <v>27</v>
      </c>
      <c r="B11" s="36">
        <f t="shared" ref="B11:I11" si="5">B12+B13+B14+B15+B16</f>
        <v>-62</v>
      </c>
      <c r="C11" s="36">
        <f t="shared" si="5"/>
        <v>-22</v>
      </c>
      <c r="D11" s="36">
        <f t="shared" si="5"/>
        <v>-901</v>
      </c>
      <c r="E11" s="36">
        <f t="shared" si="5"/>
        <v>-47</v>
      </c>
      <c r="F11" s="36">
        <f t="shared" si="5"/>
        <v>33</v>
      </c>
      <c r="G11" s="36">
        <f t="shared" si="5"/>
        <v>412</v>
      </c>
      <c r="H11" s="36">
        <f t="shared" si="5"/>
        <v>80</v>
      </c>
      <c r="I11" s="36">
        <f t="shared" si="5"/>
        <v>1052</v>
      </c>
      <c r="J11" s="53">
        <f t="shared" si="3"/>
        <v>-8.7927013659311655</v>
      </c>
      <c r="K11" s="53">
        <v>6.1735988313984782</v>
      </c>
      <c r="L11" s="53">
        <v>14.966300197329643</v>
      </c>
      <c r="M11" s="36">
        <f t="shared" ref="M11:U11" si="6">M12+M13+M14+M15+M16</f>
        <v>-15</v>
      </c>
      <c r="N11" s="36">
        <f t="shared" si="6"/>
        <v>112</v>
      </c>
      <c r="O11" s="36">
        <f t="shared" si="6"/>
        <v>1697</v>
      </c>
      <c r="P11" s="36">
        <f t="shared" si="6"/>
        <v>38</v>
      </c>
      <c r="Q11" s="36">
        <f t="shared" si="6"/>
        <v>74</v>
      </c>
      <c r="R11" s="36">
        <f t="shared" si="6"/>
        <v>127</v>
      </c>
      <c r="S11" s="36">
        <f t="shared" si="6"/>
        <v>1958</v>
      </c>
      <c r="T11" s="36">
        <f t="shared" si="6"/>
        <v>53</v>
      </c>
      <c r="U11" s="36">
        <f t="shared" si="6"/>
        <v>74</v>
      </c>
      <c r="V11" s="53">
        <v>-2.8061812869993048</v>
      </c>
    </row>
    <row r="12" spans="1:22" ht="15" customHeight="1" x14ac:dyDescent="0.15">
      <c r="A12" s="6" t="s">
        <v>26</v>
      </c>
      <c r="B12" s="35">
        <f t="shared" ref="B12:I12" si="7">B24</f>
        <v>-12</v>
      </c>
      <c r="C12" s="35">
        <f t="shared" si="7"/>
        <v>-10</v>
      </c>
      <c r="D12" s="35">
        <f t="shared" si="7"/>
        <v>-66</v>
      </c>
      <c r="E12" s="35">
        <f t="shared" si="7"/>
        <v>-1</v>
      </c>
      <c r="F12" s="35">
        <f t="shared" si="7"/>
        <v>4</v>
      </c>
      <c r="G12" s="35">
        <f t="shared" si="7"/>
        <v>38</v>
      </c>
      <c r="H12" s="35">
        <f t="shared" si="7"/>
        <v>5</v>
      </c>
      <c r="I12" s="35">
        <f t="shared" si="7"/>
        <v>70</v>
      </c>
      <c r="J12" s="48">
        <f t="shared" si="3"/>
        <v>-2.3744470465781937</v>
      </c>
      <c r="K12" s="48">
        <v>9.4977881863127767</v>
      </c>
      <c r="L12" s="48">
        <v>11.87223523289097</v>
      </c>
      <c r="M12" s="35">
        <f t="shared" ref="M12:U12" si="8">M24</f>
        <v>-11</v>
      </c>
      <c r="N12" s="35">
        <f t="shared" si="8"/>
        <v>8</v>
      </c>
      <c r="O12" s="35">
        <f t="shared" si="8"/>
        <v>133</v>
      </c>
      <c r="P12" s="35">
        <f t="shared" si="8"/>
        <v>4</v>
      </c>
      <c r="Q12" s="35">
        <f t="shared" si="8"/>
        <v>4</v>
      </c>
      <c r="R12" s="35">
        <f t="shared" si="8"/>
        <v>19</v>
      </c>
      <c r="S12" s="35">
        <f t="shared" si="8"/>
        <v>167</v>
      </c>
      <c r="T12" s="35">
        <f t="shared" si="8"/>
        <v>12</v>
      </c>
      <c r="U12" s="35">
        <f t="shared" si="8"/>
        <v>7</v>
      </c>
      <c r="V12" s="48">
        <v>-26.118917512360131</v>
      </c>
    </row>
    <row r="13" spans="1:22" ht="15" customHeight="1" x14ac:dyDescent="0.15">
      <c r="A13" s="4" t="s">
        <v>25</v>
      </c>
      <c r="B13" s="37">
        <f t="shared" ref="B13:I13" si="9">B25+B26+B27</f>
        <v>-16</v>
      </c>
      <c r="C13" s="37">
        <f t="shared" si="9"/>
        <v>8</v>
      </c>
      <c r="D13" s="37">
        <f t="shared" si="9"/>
        <v>-289</v>
      </c>
      <c r="E13" s="37">
        <f t="shared" si="9"/>
        <v>-10</v>
      </c>
      <c r="F13" s="37">
        <f t="shared" si="9"/>
        <v>3</v>
      </c>
      <c r="G13" s="37">
        <f t="shared" si="9"/>
        <v>61</v>
      </c>
      <c r="H13" s="37">
        <f t="shared" si="9"/>
        <v>13</v>
      </c>
      <c r="I13" s="37">
        <f t="shared" si="9"/>
        <v>218</v>
      </c>
      <c r="J13" s="49">
        <f t="shared" si="3"/>
        <v>-10.364312689894088</v>
      </c>
      <c r="K13" s="49">
        <v>3.1092938069682257</v>
      </c>
      <c r="L13" s="49">
        <v>13.473606496862313</v>
      </c>
      <c r="M13" s="37">
        <f t="shared" ref="M13:U13" si="10">M25+M26+M27</f>
        <v>-6</v>
      </c>
      <c r="N13" s="37">
        <f t="shared" si="10"/>
        <v>20</v>
      </c>
      <c r="O13" s="37">
        <f t="shared" si="10"/>
        <v>269</v>
      </c>
      <c r="P13" s="37">
        <f t="shared" si="10"/>
        <v>6</v>
      </c>
      <c r="Q13" s="37">
        <f t="shared" si="10"/>
        <v>14</v>
      </c>
      <c r="R13" s="37">
        <f t="shared" si="10"/>
        <v>26</v>
      </c>
      <c r="S13" s="37">
        <f t="shared" si="10"/>
        <v>401</v>
      </c>
      <c r="T13" s="37">
        <f t="shared" si="10"/>
        <v>9</v>
      </c>
      <c r="U13" s="37">
        <f t="shared" si="10"/>
        <v>17</v>
      </c>
      <c r="V13" s="49">
        <v>-6.2185876139364566</v>
      </c>
    </row>
    <row r="14" spans="1:22" ht="15" customHeight="1" x14ac:dyDescent="0.15">
      <c r="A14" s="4" t="s">
        <v>24</v>
      </c>
      <c r="B14" s="37">
        <f t="shared" ref="B14:I14" si="11">B28+B29+B30+B31</f>
        <v>-14</v>
      </c>
      <c r="C14" s="37">
        <f t="shared" si="11"/>
        <v>-15</v>
      </c>
      <c r="D14" s="37">
        <f t="shared" si="11"/>
        <v>-242</v>
      </c>
      <c r="E14" s="37">
        <f t="shared" si="11"/>
        <v>-20</v>
      </c>
      <c r="F14" s="37">
        <f t="shared" si="11"/>
        <v>15</v>
      </c>
      <c r="G14" s="37">
        <f t="shared" si="11"/>
        <v>182</v>
      </c>
      <c r="H14" s="37">
        <f t="shared" si="11"/>
        <v>35</v>
      </c>
      <c r="I14" s="37">
        <f t="shared" si="11"/>
        <v>379</v>
      </c>
      <c r="J14" s="49">
        <f t="shared" si="3"/>
        <v>-9.7999731507584933</v>
      </c>
      <c r="K14" s="49">
        <v>7.3499798630688682</v>
      </c>
      <c r="L14" s="49">
        <v>17.149953013827361</v>
      </c>
      <c r="M14" s="37">
        <f t="shared" ref="M14:U14" si="12">M28+M29+M30+M31</f>
        <v>6</v>
      </c>
      <c r="N14" s="37">
        <f t="shared" si="12"/>
        <v>39</v>
      </c>
      <c r="O14" s="37">
        <f t="shared" si="12"/>
        <v>655</v>
      </c>
      <c r="P14" s="37">
        <f t="shared" si="12"/>
        <v>10</v>
      </c>
      <c r="Q14" s="37">
        <f t="shared" si="12"/>
        <v>29</v>
      </c>
      <c r="R14" s="37">
        <f t="shared" si="12"/>
        <v>33</v>
      </c>
      <c r="S14" s="37">
        <f t="shared" si="12"/>
        <v>700</v>
      </c>
      <c r="T14" s="37">
        <f t="shared" si="12"/>
        <v>10</v>
      </c>
      <c r="U14" s="37">
        <f t="shared" si="12"/>
        <v>23</v>
      </c>
      <c r="V14" s="49">
        <v>2.9399919452275434</v>
      </c>
    </row>
    <row r="15" spans="1:22" ht="15" customHeight="1" x14ac:dyDescent="0.15">
      <c r="A15" s="4" t="s">
        <v>23</v>
      </c>
      <c r="B15" s="37">
        <f t="shared" ref="B15:I15" si="13">B32+B33+B34+B35</f>
        <v>-11</v>
      </c>
      <c r="C15" s="37">
        <f t="shared" si="13"/>
        <v>-6</v>
      </c>
      <c r="D15" s="37">
        <f t="shared" si="13"/>
        <v>-212</v>
      </c>
      <c r="E15" s="37">
        <f t="shared" si="13"/>
        <v>-7</v>
      </c>
      <c r="F15" s="37">
        <f t="shared" si="13"/>
        <v>10</v>
      </c>
      <c r="G15" s="37">
        <f t="shared" si="13"/>
        <v>113</v>
      </c>
      <c r="H15" s="37">
        <f t="shared" si="13"/>
        <v>17</v>
      </c>
      <c r="I15" s="37">
        <f t="shared" si="13"/>
        <v>269</v>
      </c>
      <c r="J15" s="49">
        <f t="shared" si="3"/>
        <v>-4.5147724059937788</v>
      </c>
      <c r="K15" s="49">
        <v>6.4496748657053997</v>
      </c>
      <c r="L15" s="49">
        <v>10.964447271699179</v>
      </c>
      <c r="M15" s="37">
        <f t="shared" ref="M15:U15" si="14">M32+M33+M34+M35</f>
        <v>-4</v>
      </c>
      <c r="N15" s="37">
        <f t="shared" si="14"/>
        <v>39</v>
      </c>
      <c r="O15" s="37">
        <f t="shared" si="14"/>
        <v>498</v>
      </c>
      <c r="P15" s="37">
        <f t="shared" si="14"/>
        <v>14</v>
      </c>
      <c r="Q15" s="37">
        <f t="shared" si="14"/>
        <v>25</v>
      </c>
      <c r="R15" s="37">
        <f t="shared" si="14"/>
        <v>43</v>
      </c>
      <c r="S15" s="37">
        <f t="shared" si="14"/>
        <v>554</v>
      </c>
      <c r="T15" s="37">
        <f t="shared" si="14"/>
        <v>19</v>
      </c>
      <c r="U15" s="37">
        <f t="shared" si="14"/>
        <v>24</v>
      </c>
      <c r="V15" s="49">
        <v>-2.5798699462821553</v>
      </c>
    </row>
    <row r="16" spans="1:22" ht="15" customHeight="1" x14ac:dyDescent="0.15">
      <c r="A16" s="2" t="s">
        <v>22</v>
      </c>
      <c r="B16" s="36">
        <f t="shared" ref="B16:I16" si="15">B36+B37+B38</f>
        <v>-9</v>
      </c>
      <c r="C16" s="36">
        <f t="shared" si="15"/>
        <v>1</v>
      </c>
      <c r="D16" s="36">
        <f t="shared" si="15"/>
        <v>-92</v>
      </c>
      <c r="E16" s="36">
        <f t="shared" si="15"/>
        <v>-9</v>
      </c>
      <c r="F16" s="36">
        <f t="shared" si="15"/>
        <v>1</v>
      </c>
      <c r="G16" s="36">
        <f t="shared" si="15"/>
        <v>18</v>
      </c>
      <c r="H16" s="36">
        <f t="shared" si="15"/>
        <v>10</v>
      </c>
      <c r="I16" s="36">
        <f t="shared" si="15"/>
        <v>116</v>
      </c>
      <c r="J16" s="53">
        <f t="shared" si="3"/>
        <v>-24.45288075033497</v>
      </c>
      <c r="K16" s="53">
        <v>2.7169867500372189</v>
      </c>
      <c r="L16" s="53">
        <v>27.169867500372188</v>
      </c>
      <c r="M16" s="36">
        <f t="shared" ref="M16:U16" si="16">M36+M37+M38</f>
        <v>0</v>
      </c>
      <c r="N16" s="36">
        <f t="shared" si="16"/>
        <v>6</v>
      </c>
      <c r="O16" s="36">
        <f t="shared" si="16"/>
        <v>142</v>
      </c>
      <c r="P16" s="36">
        <f t="shared" si="16"/>
        <v>4</v>
      </c>
      <c r="Q16" s="36">
        <f t="shared" si="16"/>
        <v>2</v>
      </c>
      <c r="R16" s="36">
        <f t="shared" si="16"/>
        <v>6</v>
      </c>
      <c r="S16" s="36">
        <f t="shared" si="16"/>
        <v>136</v>
      </c>
      <c r="T16" s="36">
        <f t="shared" si="16"/>
        <v>3</v>
      </c>
      <c r="U16" s="36">
        <f t="shared" si="16"/>
        <v>3</v>
      </c>
      <c r="V16" s="53">
        <v>0</v>
      </c>
    </row>
    <row r="17" spans="1:22" ht="15" customHeight="1" x14ac:dyDescent="0.15">
      <c r="A17" s="6" t="s">
        <v>21</v>
      </c>
      <c r="B17" s="35">
        <f t="shared" ref="B17:I17" si="17">B12+B13+B20</f>
        <v>-77</v>
      </c>
      <c r="C17" s="35">
        <f t="shared" si="17"/>
        <v>-31</v>
      </c>
      <c r="D17" s="35">
        <f t="shared" si="17"/>
        <v>-834</v>
      </c>
      <c r="E17" s="35">
        <f t="shared" si="17"/>
        <v>-35</v>
      </c>
      <c r="F17" s="35">
        <f t="shared" si="17"/>
        <v>67</v>
      </c>
      <c r="G17" s="35">
        <f t="shared" si="17"/>
        <v>780</v>
      </c>
      <c r="H17" s="35">
        <f t="shared" si="17"/>
        <v>102</v>
      </c>
      <c r="I17" s="35">
        <f t="shared" si="17"/>
        <v>1356</v>
      </c>
      <c r="J17" s="48">
        <f t="shared" si="3"/>
        <v>-3.9497035017097337</v>
      </c>
      <c r="K17" s="48">
        <v>7.5608609889872076</v>
      </c>
      <c r="L17" s="48">
        <v>11.510564490696941</v>
      </c>
      <c r="M17" s="35">
        <f t="shared" ref="M17:U17" si="18">M12+M13+M20</f>
        <v>-42</v>
      </c>
      <c r="N17" s="35">
        <f t="shared" si="18"/>
        <v>161</v>
      </c>
      <c r="O17" s="35">
        <f t="shared" si="18"/>
        <v>2858</v>
      </c>
      <c r="P17" s="35">
        <f t="shared" si="18"/>
        <v>99</v>
      </c>
      <c r="Q17" s="35">
        <f t="shared" si="18"/>
        <v>62</v>
      </c>
      <c r="R17" s="35">
        <f t="shared" si="18"/>
        <v>203</v>
      </c>
      <c r="S17" s="35">
        <f t="shared" si="18"/>
        <v>3116</v>
      </c>
      <c r="T17" s="35">
        <f t="shared" si="18"/>
        <v>141</v>
      </c>
      <c r="U17" s="35">
        <f t="shared" si="18"/>
        <v>62</v>
      </c>
      <c r="V17" s="48">
        <v>-4.7396442020516858</v>
      </c>
    </row>
    <row r="18" spans="1:22" ht="15" customHeight="1" x14ac:dyDescent="0.15">
      <c r="A18" s="4" t="s">
        <v>20</v>
      </c>
      <c r="B18" s="37">
        <f t="shared" ref="B18:I18" si="19">B14+B22</f>
        <v>-1</v>
      </c>
      <c r="C18" s="37">
        <f t="shared" si="19"/>
        <v>40</v>
      </c>
      <c r="D18" s="37">
        <f t="shared" si="19"/>
        <v>-558</v>
      </c>
      <c r="E18" s="37">
        <f t="shared" si="19"/>
        <v>-20</v>
      </c>
      <c r="F18" s="37">
        <f t="shared" si="19"/>
        <v>36</v>
      </c>
      <c r="G18" s="37">
        <f t="shared" si="19"/>
        <v>351</v>
      </c>
      <c r="H18" s="37">
        <f t="shared" si="19"/>
        <v>56</v>
      </c>
      <c r="I18" s="37">
        <f t="shared" si="19"/>
        <v>688</v>
      </c>
      <c r="J18" s="49">
        <f t="shared" si="3"/>
        <v>-5.2416546395823929</v>
      </c>
      <c r="K18" s="49">
        <v>9.4349783512483025</v>
      </c>
      <c r="L18" s="49">
        <v>14.676632990830695</v>
      </c>
      <c r="M18" s="37">
        <f t="shared" ref="M18:U18" si="20">M14+M22</f>
        <v>19</v>
      </c>
      <c r="N18" s="37">
        <f t="shared" si="20"/>
        <v>89</v>
      </c>
      <c r="O18" s="37">
        <f t="shared" si="20"/>
        <v>1278</v>
      </c>
      <c r="P18" s="37">
        <f t="shared" si="20"/>
        <v>35</v>
      </c>
      <c r="Q18" s="37">
        <f t="shared" si="20"/>
        <v>54</v>
      </c>
      <c r="R18" s="37">
        <f t="shared" si="20"/>
        <v>70</v>
      </c>
      <c r="S18" s="37">
        <f t="shared" si="20"/>
        <v>1499</v>
      </c>
      <c r="T18" s="37">
        <f t="shared" si="20"/>
        <v>24</v>
      </c>
      <c r="U18" s="37">
        <f t="shared" si="20"/>
        <v>46</v>
      </c>
      <c r="V18" s="49">
        <v>4.979571907603269</v>
      </c>
    </row>
    <row r="19" spans="1:22" ht="15" customHeight="1" x14ac:dyDescent="0.15">
      <c r="A19" s="2" t="s">
        <v>19</v>
      </c>
      <c r="B19" s="36">
        <f t="shared" ref="B19:I19" si="21">B15+B16+B21+B23</f>
        <v>-78</v>
      </c>
      <c r="C19" s="36">
        <f t="shared" si="21"/>
        <v>-53</v>
      </c>
      <c r="D19" s="36">
        <f t="shared" si="21"/>
        <v>-744</v>
      </c>
      <c r="E19" s="36">
        <f t="shared" si="21"/>
        <v>-33</v>
      </c>
      <c r="F19" s="36">
        <f t="shared" si="21"/>
        <v>77</v>
      </c>
      <c r="G19" s="36">
        <f t="shared" si="21"/>
        <v>798</v>
      </c>
      <c r="H19" s="36">
        <f t="shared" si="21"/>
        <v>110</v>
      </c>
      <c r="I19" s="36">
        <f t="shared" si="21"/>
        <v>1504</v>
      </c>
      <c r="J19" s="53">
        <f t="shared" si="3"/>
        <v>-3.7025424432169221</v>
      </c>
      <c r="K19" s="53">
        <v>8.6392657008394895</v>
      </c>
      <c r="L19" s="53">
        <v>12.341808144056412</v>
      </c>
      <c r="M19" s="36">
        <f t="shared" ref="M19:U19" si="22">M15+M16+M21+M23</f>
        <v>-45</v>
      </c>
      <c r="N19" s="36">
        <f t="shared" si="22"/>
        <v>226</v>
      </c>
      <c r="O19" s="36">
        <f t="shared" si="22"/>
        <v>3967</v>
      </c>
      <c r="P19" s="36">
        <f t="shared" si="22"/>
        <v>150</v>
      </c>
      <c r="Q19" s="36">
        <f t="shared" si="22"/>
        <v>76</v>
      </c>
      <c r="R19" s="36">
        <f t="shared" si="22"/>
        <v>271</v>
      </c>
      <c r="S19" s="36">
        <f t="shared" si="22"/>
        <v>4005</v>
      </c>
      <c r="T19" s="36">
        <f t="shared" si="22"/>
        <v>187</v>
      </c>
      <c r="U19" s="36">
        <f t="shared" si="22"/>
        <v>84</v>
      </c>
      <c r="V19" s="53">
        <v>-5.0489215134776231</v>
      </c>
    </row>
    <row r="20" spans="1:22" ht="15" customHeight="1" x14ac:dyDescent="0.15">
      <c r="A20" s="5" t="s">
        <v>18</v>
      </c>
      <c r="B20" s="40">
        <f>E20+M20</f>
        <v>-49</v>
      </c>
      <c r="C20" s="40">
        <v>-29</v>
      </c>
      <c r="D20" s="40">
        <f>G20-I20+O20-S20</f>
        <v>-479</v>
      </c>
      <c r="E20" s="40">
        <f>F20-H20</f>
        <v>-24</v>
      </c>
      <c r="F20" s="40">
        <v>60</v>
      </c>
      <c r="G20" s="40">
        <v>681</v>
      </c>
      <c r="H20" s="40">
        <v>84</v>
      </c>
      <c r="I20" s="40">
        <v>1068</v>
      </c>
      <c r="J20" s="61">
        <f t="shared" si="3"/>
        <v>-3.2105199503029098</v>
      </c>
      <c r="K20" s="61">
        <v>8.0262998757572763</v>
      </c>
      <c r="L20" s="61">
        <v>11.236819826060186</v>
      </c>
      <c r="M20" s="40">
        <f>N20-R20</f>
        <v>-25</v>
      </c>
      <c r="N20" s="40">
        <f>SUM(P20:Q20)</f>
        <v>133</v>
      </c>
      <c r="O20" s="41">
        <v>2456</v>
      </c>
      <c r="P20" s="41">
        <v>89</v>
      </c>
      <c r="Q20" s="41">
        <v>44</v>
      </c>
      <c r="R20" s="41">
        <f>SUM(T20:U20)</f>
        <v>158</v>
      </c>
      <c r="S20" s="41">
        <v>2548</v>
      </c>
      <c r="T20" s="41">
        <v>120</v>
      </c>
      <c r="U20" s="41">
        <v>38</v>
      </c>
      <c r="V20" s="52">
        <v>-3.3442916148988644</v>
      </c>
    </row>
    <row r="21" spans="1:22" ht="15" customHeight="1" x14ac:dyDescent="0.15">
      <c r="A21" s="3" t="s">
        <v>17</v>
      </c>
      <c r="B21" s="42">
        <f t="shared" ref="B21:B38" si="23">E21+M21</f>
        <v>-40</v>
      </c>
      <c r="C21" s="42">
        <v>-35</v>
      </c>
      <c r="D21" s="42">
        <f t="shared" ref="D21:D38" si="24">G21-I21+O21-S21</f>
        <v>-273</v>
      </c>
      <c r="E21" s="42">
        <f t="shared" ref="E21:E38" si="25">F21-H21</f>
        <v>-7</v>
      </c>
      <c r="F21" s="42">
        <v>55</v>
      </c>
      <c r="G21" s="42">
        <v>580</v>
      </c>
      <c r="H21" s="42">
        <v>62</v>
      </c>
      <c r="I21" s="42">
        <v>887</v>
      </c>
      <c r="J21" s="62">
        <f t="shared" si="3"/>
        <v>-1.2260547429843758</v>
      </c>
      <c r="K21" s="62">
        <v>9.6332872663058087</v>
      </c>
      <c r="L21" s="62">
        <v>10.859342009290184</v>
      </c>
      <c r="M21" s="42">
        <f t="shared" ref="M21:M38" si="26">N21-R21</f>
        <v>-33</v>
      </c>
      <c r="N21" s="42">
        <f>SUM(P21:Q21)</f>
        <v>157</v>
      </c>
      <c r="O21" s="42">
        <v>2652</v>
      </c>
      <c r="P21" s="42">
        <v>114</v>
      </c>
      <c r="Q21" s="42">
        <v>43</v>
      </c>
      <c r="R21" s="42">
        <f t="shared" ref="R21:R38" si="27">SUM(T21:U21)</f>
        <v>190</v>
      </c>
      <c r="S21" s="42">
        <v>2618</v>
      </c>
      <c r="T21" s="42">
        <v>145</v>
      </c>
      <c r="U21" s="42">
        <v>45</v>
      </c>
      <c r="V21" s="49">
        <v>-5.7799723597834785</v>
      </c>
    </row>
    <row r="22" spans="1:22" ht="15" customHeight="1" x14ac:dyDescent="0.15">
      <c r="A22" s="3" t="s">
        <v>16</v>
      </c>
      <c r="B22" s="42">
        <f t="shared" si="23"/>
        <v>13</v>
      </c>
      <c r="C22" s="42">
        <v>55</v>
      </c>
      <c r="D22" s="42">
        <f t="shared" si="24"/>
        <v>-316</v>
      </c>
      <c r="E22" s="42">
        <f t="shared" si="25"/>
        <v>0</v>
      </c>
      <c r="F22" s="42">
        <v>21</v>
      </c>
      <c r="G22" s="42">
        <v>169</v>
      </c>
      <c r="H22" s="42">
        <v>21</v>
      </c>
      <c r="I22" s="42">
        <v>309</v>
      </c>
      <c r="J22" s="62">
        <f t="shared" si="3"/>
        <v>0</v>
      </c>
      <c r="K22" s="62">
        <v>11.832538322604545</v>
      </c>
      <c r="L22" s="62">
        <v>11.832538322604545</v>
      </c>
      <c r="M22" s="42">
        <f>N22-R22</f>
        <v>13</v>
      </c>
      <c r="N22" s="42">
        <f t="shared" ref="N22:N38" si="28">SUM(P22:Q22)</f>
        <v>50</v>
      </c>
      <c r="O22" s="42">
        <v>623</v>
      </c>
      <c r="P22" s="42">
        <v>25</v>
      </c>
      <c r="Q22" s="42">
        <v>25</v>
      </c>
      <c r="R22" s="42">
        <f t="shared" si="27"/>
        <v>37</v>
      </c>
      <c r="S22" s="42">
        <v>799</v>
      </c>
      <c r="T22" s="42">
        <v>14</v>
      </c>
      <c r="U22" s="42">
        <v>23</v>
      </c>
      <c r="V22" s="49">
        <v>7.3249046758980576</v>
      </c>
    </row>
    <row r="23" spans="1:22" ht="15" customHeight="1" x14ac:dyDescent="0.15">
      <c r="A23" s="1" t="s">
        <v>15</v>
      </c>
      <c r="B23" s="43">
        <f t="shared" si="23"/>
        <v>-18</v>
      </c>
      <c r="C23" s="43">
        <v>-13</v>
      </c>
      <c r="D23" s="43">
        <f t="shared" si="24"/>
        <v>-167</v>
      </c>
      <c r="E23" s="43">
        <f t="shared" si="25"/>
        <v>-10</v>
      </c>
      <c r="F23" s="43">
        <v>11</v>
      </c>
      <c r="G23" s="43">
        <v>87</v>
      </c>
      <c r="H23" s="43">
        <v>21</v>
      </c>
      <c r="I23" s="43">
        <v>232</v>
      </c>
      <c r="J23" s="63">
        <f t="shared" si="3"/>
        <v>-7.7826819335167059</v>
      </c>
      <c r="K23" s="63">
        <v>8.5609501268683772</v>
      </c>
      <c r="L23" s="63">
        <v>16.343632060385083</v>
      </c>
      <c r="M23" s="43">
        <f t="shared" si="26"/>
        <v>-8</v>
      </c>
      <c r="N23" s="43">
        <f t="shared" si="28"/>
        <v>24</v>
      </c>
      <c r="O23" s="43">
        <v>675</v>
      </c>
      <c r="P23" s="43">
        <v>18</v>
      </c>
      <c r="Q23" s="43">
        <v>6</v>
      </c>
      <c r="R23" s="43">
        <f t="shared" si="27"/>
        <v>32</v>
      </c>
      <c r="S23" s="47">
        <v>697</v>
      </c>
      <c r="T23" s="47">
        <v>20</v>
      </c>
      <c r="U23" s="47">
        <v>12</v>
      </c>
      <c r="V23" s="54">
        <v>-6.2261455468133633</v>
      </c>
    </row>
    <row r="24" spans="1:22" ht="15" customHeight="1" x14ac:dyDescent="0.15">
      <c r="A24" s="7" t="s">
        <v>14</v>
      </c>
      <c r="B24" s="45">
        <f t="shared" si="23"/>
        <v>-12</v>
      </c>
      <c r="C24" s="45">
        <v>-10</v>
      </c>
      <c r="D24" s="45">
        <f t="shared" si="24"/>
        <v>-66</v>
      </c>
      <c r="E24" s="40">
        <f t="shared" si="25"/>
        <v>-1</v>
      </c>
      <c r="F24" s="45">
        <v>4</v>
      </c>
      <c r="G24" s="45">
        <v>38</v>
      </c>
      <c r="H24" s="45">
        <v>5</v>
      </c>
      <c r="I24" s="46">
        <v>70</v>
      </c>
      <c r="J24" s="73">
        <f t="shared" si="3"/>
        <v>-2.3744470465781937</v>
      </c>
      <c r="K24" s="73">
        <v>9.4977881863127767</v>
      </c>
      <c r="L24" s="73">
        <v>11.87223523289097</v>
      </c>
      <c r="M24" s="40">
        <f t="shared" si="26"/>
        <v>-11</v>
      </c>
      <c r="N24" s="45">
        <f t="shared" si="28"/>
        <v>8</v>
      </c>
      <c r="O24" s="45">
        <v>133</v>
      </c>
      <c r="P24" s="45">
        <v>4</v>
      </c>
      <c r="Q24" s="45">
        <v>4</v>
      </c>
      <c r="R24" s="45">
        <f t="shared" si="27"/>
        <v>19</v>
      </c>
      <c r="S24" s="45">
        <v>167</v>
      </c>
      <c r="T24" s="45">
        <v>12</v>
      </c>
      <c r="U24" s="45">
        <v>7</v>
      </c>
      <c r="V24" s="51">
        <v>-26.118917512360131</v>
      </c>
    </row>
    <row r="25" spans="1:22" ht="15" customHeight="1" x14ac:dyDescent="0.15">
      <c r="A25" s="5" t="s">
        <v>13</v>
      </c>
      <c r="B25" s="40">
        <f t="shared" si="23"/>
        <v>-6</v>
      </c>
      <c r="C25" s="40">
        <v>-2</v>
      </c>
      <c r="D25" s="40">
        <f t="shared" si="24"/>
        <v>-47</v>
      </c>
      <c r="E25" s="40">
        <f t="shared" si="25"/>
        <v>-2</v>
      </c>
      <c r="F25" s="40">
        <v>0</v>
      </c>
      <c r="G25" s="40">
        <v>3</v>
      </c>
      <c r="H25" s="40">
        <v>2</v>
      </c>
      <c r="I25" s="40">
        <v>30</v>
      </c>
      <c r="J25" s="61">
        <f t="shared" si="3"/>
        <v>-18.406454866364093</v>
      </c>
      <c r="K25" s="61">
        <v>0</v>
      </c>
      <c r="L25" s="61">
        <v>18.406454866364093</v>
      </c>
      <c r="M25" s="40">
        <f t="shared" si="26"/>
        <v>-4</v>
      </c>
      <c r="N25" s="40">
        <f t="shared" si="28"/>
        <v>1</v>
      </c>
      <c r="O25" s="40">
        <v>28</v>
      </c>
      <c r="P25" s="40">
        <v>0</v>
      </c>
      <c r="Q25" s="40">
        <v>1</v>
      </c>
      <c r="R25" s="40">
        <f t="shared" si="27"/>
        <v>5</v>
      </c>
      <c r="S25" s="41">
        <v>48</v>
      </c>
      <c r="T25" s="41">
        <v>3</v>
      </c>
      <c r="U25" s="41">
        <v>2</v>
      </c>
      <c r="V25" s="52">
        <v>-36.812909732728187</v>
      </c>
    </row>
    <row r="26" spans="1:22" ht="15" customHeight="1" x14ac:dyDescent="0.15">
      <c r="A26" s="3" t="s">
        <v>12</v>
      </c>
      <c r="B26" s="42">
        <f t="shared" si="23"/>
        <v>-2</v>
      </c>
      <c r="C26" s="42">
        <v>1</v>
      </c>
      <c r="D26" s="42">
        <f t="shared" si="24"/>
        <v>-97</v>
      </c>
      <c r="E26" s="42">
        <f t="shared" si="25"/>
        <v>-3</v>
      </c>
      <c r="F26" s="42">
        <v>1</v>
      </c>
      <c r="G26" s="42">
        <v>12</v>
      </c>
      <c r="H26" s="42">
        <v>4</v>
      </c>
      <c r="I26" s="42">
        <v>64</v>
      </c>
      <c r="J26" s="62">
        <f t="shared" si="3"/>
        <v>-12.402310567448181</v>
      </c>
      <c r="K26" s="62">
        <v>4.1341035224827269</v>
      </c>
      <c r="L26" s="62">
        <v>16.536414089930908</v>
      </c>
      <c r="M26" s="42">
        <f t="shared" si="26"/>
        <v>1</v>
      </c>
      <c r="N26" s="42">
        <f t="shared" si="28"/>
        <v>4</v>
      </c>
      <c r="O26" s="42">
        <v>71</v>
      </c>
      <c r="P26" s="42">
        <v>1</v>
      </c>
      <c r="Q26" s="42">
        <v>3</v>
      </c>
      <c r="R26" s="42">
        <f t="shared" si="27"/>
        <v>3</v>
      </c>
      <c r="S26" s="42">
        <v>116</v>
      </c>
      <c r="T26" s="42">
        <v>0</v>
      </c>
      <c r="U26" s="42">
        <v>3</v>
      </c>
      <c r="V26" s="49">
        <v>4.1341035224827252</v>
      </c>
    </row>
    <row r="27" spans="1:22" ht="15" customHeight="1" x14ac:dyDescent="0.15">
      <c r="A27" s="1" t="s">
        <v>11</v>
      </c>
      <c r="B27" s="43">
        <f t="shared" si="23"/>
        <v>-8</v>
      </c>
      <c r="C27" s="43">
        <v>9</v>
      </c>
      <c r="D27" s="43">
        <f t="shared" si="24"/>
        <v>-145</v>
      </c>
      <c r="E27" s="43">
        <f t="shared" si="25"/>
        <v>-5</v>
      </c>
      <c r="F27" s="43">
        <v>2</v>
      </c>
      <c r="G27" s="43">
        <v>46</v>
      </c>
      <c r="H27" s="43">
        <v>7</v>
      </c>
      <c r="I27" s="43">
        <v>124</v>
      </c>
      <c r="J27" s="63">
        <f t="shared" si="3"/>
        <v>-8.1393274462581413</v>
      </c>
      <c r="K27" s="63">
        <v>3.2557309785032555</v>
      </c>
      <c r="L27" s="63">
        <v>11.395058424761396</v>
      </c>
      <c r="M27" s="43">
        <f t="shared" si="26"/>
        <v>-3</v>
      </c>
      <c r="N27" s="43">
        <f t="shared" si="28"/>
        <v>15</v>
      </c>
      <c r="O27" s="47">
        <v>170</v>
      </c>
      <c r="P27" s="47">
        <v>5</v>
      </c>
      <c r="Q27" s="47">
        <v>10</v>
      </c>
      <c r="R27" s="47">
        <f t="shared" si="27"/>
        <v>18</v>
      </c>
      <c r="S27" s="47">
        <v>237</v>
      </c>
      <c r="T27" s="47">
        <v>6</v>
      </c>
      <c r="U27" s="47">
        <v>12</v>
      </c>
      <c r="V27" s="54">
        <v>-4.8835964677548809</v>
      </c>
    </row>
    <row r="28" spans="1:22" ht="15" customHeight="1" x14ac:dyDescent="0.15">
      <c r="A28" s="5" t="s">
        <v>10</v>
      </c>
      <c r="B28" s="40">
        <f t="shared" si="23"/>
        <v>-9</v>
      </c>
      <c r="C28" s="40">
        <v>-8</v>
      </c>
      <c r="D28" s="40">
        <f t="shared" si="24"/>
        <v>-55</v>
      </c>
      <c r="E28" s="40">
        <f t="shared" si="25"/>
        <v>-5</v>
      </c>
      <c r="F28" s="40">
        <v>0</v>
      </c>
      <c r="G28" s="40">
        <v>11</v>
      </c>
      <c r="H28" s="40">
        <v>5</v>
      </c>
      <c r="I28" s="40">
        <v>51</v>
      </c>
      <c r="J28" s="61">
        <f t="shared" si="3"/>
        <v>-21.488284469563169</v>
      </c>
      <c r="K28" s="61">
        <v>0</v>
      </c>
      <c r="L28" s="61">
        <v>21.488284469563169</v>
      </c>
      <c r="M28" s="40">
        <f t="shared" si="26"/>
        <v>-4</v>
      </c>
      <c r="N28" s="40">
        <f t="shared" si="28"/>
        <v>3</v>
      </c>
      <c r="O28" s="40">
        <v>52</v>
      </c>
      <c r="P28" s="40">
        <v>1</v>
      </c>
      <c r="Q28" s="40">
        <v>2</v>
      </c>
      <c r="R28" s="40">
        <f t="shared" si="27"/>
        <v>7</v>
      </c>
      <c r="S28" s="40">
        <v>67</v>
      </c>
      <c r="T28" s="40">
        <v>3</v>
      </c>
      <c r="U28" s="40">
        <v>4</v>
      </c>
      <c r="V28" s="48">
        <v>-17.190627575650538</v>
      </c>
    </row>
    <row r="29" spans="1:22" ht="15" customHeight="1" x14ac:dyDescent="0.15">
      <c r="A29" s="3" t="s">
        <v>9</v>
      </c>
      <c r="B29" s="42">
        <f t="shared" si="23"/>
        <v>-2</v>
      </c>
      <c r="C29" s="42">
        <v>-1</v>
      </c>
      <c r="D29" s="42">
        <f t="shared" si="24"/>
        <v>-25</v>
      </c>
      <c r="E29" s="42">
        <f>F29-H29</f>
        <v>-5</v>
      </c>
      <c r="F29" s="42">
        <v>5</v>
      </c>
      <c r="G29" s="42">
        <v>71</v>
      </c>
      <c r="H29" s="42">
        <v>10</v>
      </c>
      <c r="I29" s="42">
        <v>112</v>
      </c>
      <c r="J29" s="62">
        <f t="shared" si="3"/>
        <v>-7.9823295280584334</v>
      </c>
      <c r="K29" s="62">
        <v>7.9823295280584334</v>
      </c>
      <c r="L29" s="62">
        <v>15.964659056116867</v>
      </c>
      <c r="M29" s="42">
        <f t="shared" si="26"/>
        <v>3</v>
      </c>
      <c r="N29" s="42">
        <f t="shared" si="28"/>
        <v>17</v>
      </c>
      <c r="O29" s="42">
        <v>239</v>
      </c>
      <c r="P29" s="42">
        <v>4</v>
      </c>
      <c r="Q29" s="42">
        <v>13</v>
      </c>
      <c r="R29" s="42">
        <f t="shared" si="27"/>
        <v>14</v>
      </c>
      <c r="S29" s="42">
        <v>223</v>
      </c>
      <c r="T29" s="42">
        <v>3</v>
      </c>
      <c r="U29" s="42">
        <v>11</v>
      </c>
      <c r="V29" s="49">
        <v>4.7893977168350546</v>
      </c>
    </row>
    <row r="30" spans="1:22" ht="15" customHeight="1" x14ac:dyDescent="0.15">
      <c r="A30" s="3" t="s">
        <v>8</v>
      </c>
      <c r="B30" s="42">
        <f t="shared" si="23"/>
        <v>-2</v>
      </c>
      <c r="C30" s="42">
        <v>-4</v>
      </c>
      <c r="D30" s="42">
        <f t="shared" si="24"/>
        <v>-102</v>
      </c>
      <c r="E30" s="42">
        <f t="shared" si="25"/>
        <v>-4</v>
      </c>
      <c r="F30" s="42">
        <v>6</v>
      </c>
      <c r="G30" s="42">
        <v>62</v>
      </c>
      <c r="H30" s="42">
        <v>10</v>
      </c>
      <c r="I30" s="42">
        <v>115</v>
      </c>
      <c r="J30" s="62">
        <f t="shared" si="3"/>
        <v>-6.4102564102564088</v>
      </c>
      <c r="K30" s="62">
        <v>9.6153846153846168</v>
      </c>
      <c r="L30" s="62">
        <v>16.025641025641026</v>
      </c>
      <c r="M30" s="42">
        <f t="shared" si="26"/>
        <v>2</v>
      </c>
      <c r="N30" s="42">
        <f t="shared" si="28"/>
        <v>9</v>
      </c>
      <c r="O30" s="42">
        <v>171</v>
      </c>
      <c r="P30" s="42">
        <v>4</v>
      </c>
      <c r="Q30" s="42">
        <v>5</v>
      </c>
      <c r="R30" s="42">
        <f t="shared" si="27"/>
        <v>7</v>
      </c>
      <c r="S30" s="42">
        <v>220</v>
      </c>
      <c r="T30" s="42">
        <v>3</v>
      </c>
      <c r="U30" s="42">
        <v>4</v>
      </c>
      <c r="V30" s="49">
        <v>3.2051282051282062</v>
      </c>
    </row>
    <row r="31" spans="1:22" ht="15" customHeight="1" x14ac:dyDescent="0.15">
      <c r="A31" s="1" t="s">
        <v>7</v>
      </c>
      <c r="B31" s="43">
        <f t="shared" si="23"/>
        <v>-1</v>
      </c>
      <c r="C31" s="43">
        <v>-2</v>
      </c>
      <c r="D31" s="43">
        <f t="shared" si="24"/>
        <v>-60</v>
      </c>
      <c r="E31" s="43">
        <f t="shared" si="25"/>
        <v>-6</v>
      </c>
      <c r="F31" s="43">
        <v>4</v>
      </c>
      <c r="G31" s="43">
        <v>38</v>
      </c>
      <c r="H31" s="43">
        <v>10</v>
      </c>
      <c r="I31" s="43">
        <v>101</v>
      </c>
      <c r="J31" s="63">
        <f t="shared" si="3"/>
        <v>-10.757441791924551</v>
      </c>
      <c r="K31" s="63">
        <v>7.1716278612830333</v>
      </c>
      <c r="L31" s="63">
        <v>17.929069653207584</v>
      </c>
      <c r="M31" s="43">
        <f t="shared" si="26"/>
        <v>5</v>
      </c>
      <c r="N31" s="43">
        <f t="shared" si="28"/>
        <v>10</v>
      </c>
      <c r="O31" s="43">
        <v>193</v>
      </c>
      <c r="P31" s="43">
        <v>1</v>
      </c>
      <c r="Q31" s="43">
        <v>9</v>
      </c>
      <c r="R31" s="43">
        <f t="shared" si="27"/>
        <v>5</v>
      </c>
      <c r="S31" s="43">
        <v>190</v>
      </c>
      <c r="T31" s="43">
        <v>1</v>
      </c>
      <c r="U31" s="43">
        <v>4</v>
      </c>
      <c r="V31" s="53">
        <v>8.9645348266037921</v>
      </c>
    </row>
    <row r="32" spans="1:22" ht="15" customHeight="1" x14ac:dyDescent="0.15">
      <c r="A32" s="5" t="s">
        <v>6</v>
      </c>
      <c r="B32" s="40">
        <f t="shared" si="23"/>
        <v>1</v>
      </c>
      <c r="C32" s="40">
        <v>4</v>
      </c>
      <c r="D32" s="40">
        <f t="shared" si="24"/>
        <v>18</v>
      </c>
      <c r="E32" s="40">
        <f t="shared" si="25"/>
        <v>0</v>
      </c>
      <c r="F32" s="40">
        <v>1</v>
      </c>
      <c r="G32" s="40">
        <v>22</v>
      </c>
      <c r="H32" s="40">
        <v>1</v>
      </c>
      <c r="I32" s="40">
        <v>15</v>
      </c>
      <c r="J32" s="61">
        <f t="shared" si="3"/>
        <v>0</v>
      </c>
      <c r="K32" s="61">
        <v>7.4232255440309123</v>
      </c>
      <c r="L32" s="61">
        <v>7.4232255440309123</v>
      </c>
      <c r="M32" s="40">
        <f t="shared" si="26"/>
        <v>1</v>
      </c>
      <c r="N32" s="40">
        <f t="shared" si="28"/>
        <v>8</v>
      </c>
      <c r="O32" s="41">
        <v>80</v>
      </c>
      <c r="P32" s="41">
        <v>3</v>
      </c>
      <c r="Q32" s="41">
        <v>5</v>
      </c>
      <c r="R32" s="41">
        <f t="shared" si="27"/>
        <v>7</v>
      </c>
      <c r="S32" s="41">
        <v>69</v>
      </c>
      <c r="T32" s="41">
        <v>2</v>
      </c>
      <c r="U32" s="41">
        <v>5</v>
      </c>
      <c r="V32" s="52">
        <v>7.4232255440309061</v>
      </c>
    </row>
    <row r="33" spans="1:22" ht="15" customHeight="1" x14ac:dyDescent="0.15">
      <c r="A33" s="3" t="s">
        <v>5</v>
      </c>
      <c r="B33" s="42">
        <f t="shared" si="23"/>
        <v>-11</v>
      </c>
      <c r="C33" s="42">
        <v>-14</v>
      </c>
      <c r="D33" s="42">
        <f t="shared" si="24"/>
        <v>-161</v>
      </c>
      <c r="E33" s="42">
        <f t="shared" si="25"/>
        <v>-4</v>
      </c>
      <c r="F33" s="42">
        <v>4</v>
      </c>
      <c r="G33" s="42">
        <v>29</v>
      </c>
      <c r="H33" s="42">
        <v>8</v>
      </c>
      <c r="I33" s="42">
        <v>132</v>
      </c>
      <c r="J33" s="62">
        <f t="shared" si="3"/>
        <v>-6.6666666666666661</v>
      </c>
      <c r="K33" s="62">
        <v>6.6666666666666661</v>
      </c>
      <c r="L33" s="62">
        <v>13.333333333333332</v>
      </c>
      <c r="M33" s="42">
        <f t="shared" si="26"/>
        <v>-7</v>
      </c>
      <c r="N33" s="42">
        <f t="shared" si="28"/>
        <v>12</v>
      </c>
      <c r="O33" s="42">
        <v>174</v>
      </c>
      <c r="P33" s="42">
        <v>0</v>
      </c>
      <c r="Q33" s="42">
        <v>12</v>
      </c>
      <c r="R33" s="42">
        <f t="shared" si="27"/>
        <v>19</v>
      </c>
      <c r="S33" s="42">
        <v>232</v>
      </c>
      <c r="T33" s="42">
        <v>7</v>
      </c>
      <c r="U33" s="42">
        <v>12</v>
      </c>
      <c r="V33" s="49">
        <v>-11.666666666666661</v>
      </c>
    </row>
    <row r="34" spans="1:22" ht="15" customHeight="1" x14ac:dyDescent="0.15">
      <c r="A34" s="3" t="s">
        <v>4</v>
      </c>
      <c r="B34" s="42">
        <f t="shared" si="23"/>
        <v>0</v>
      </c>
      <c r="C34" s="42">
        <v>7</v>
      </c>
      <c r="D34" s="42">
        <f t="shared" si="24"/>
        <v>-38</v>
      </c>
      <c r="E34" s="42">
        <f t="shared" si="25"/>
        <v>-2</v>
      </c>
      <c r="F34" s="42">
        <v>3</v>
      </c>
      <c r="G34" s="42">
        <v>31</v>
      </c>
      <c r="H34" s="42">
        <v>5</v>
      </c>
      <c r="I34" s="42">
        <v>61</v>
      </c>
      <c r="J34" s="62">
        <f t="shared" si="3"/>
        <v>-4.9700435729847481</v>
      </c>
      <c r="K34" s="62">
        <v>7.4550653594771248</v>
      </c>
      <c r="L34" s="62">
        <v>12.425108932461873</v>
      </c>
      <c r="M34" s="42">
        <f t="shared" si="26"/>
        <v>2</v>
      </c>
      <c r="N34" s="42">
        <f t="shared" si="28"/>
        <v>10</v>
      </c>
      <c r="O34" s="42">
        <v>112</v>
      </c>
      <c r="P34" s="42">
        <v>6</v>
      </c>
      <c r="Q34" s="42">
        <v>4</v>
      </c>
      <c r="R34" s="42">
        <f t="shared" si="27"/>
        <v>8</v>
      </c>
      <c r="S34" s="42">
        <v>120</v>
      </c>
      <c r="T34" s="42">
        <v>4</v>
      </c>
      <c r="U34" s="42">
        <v>4</v>
      </c>
      <c r="V34" s="49">
        <v>4.9700435729847463</v>
      </c>
    </row>
    <row r="35" spans="1:22" ht="15" customHeight="1" x14ac:dyDescent="0.15">
      <c r="A35" s="1" t="s">
        <v>3</v>
      </c>
      <c r="B35" s="43">
        <f t="shared" si="23"/>
        <v>-1</v>
      </c>
      <c r="C35" s="43">
        <v>-3</v>
      </c>
      <c r="D35" s="43">
        <f t="shared" si="24"/>
        <v>-31</v>
      </c>
      <c r="E35" s="43">
        <f t="shared" si="25"/>
        <v>-1</v>
      </c>
      <c r="F35" s="43">
        <v>2</v>
      </c>
      <c r="G35" s="43">
        <v>31</v>
      </c>
      <c r="H35" s="43">
        <v>3</v>
      </c>
      <c r="I35" s="43">
        <v>61</v>
      </c>
      <c r="J35" s="63">
        <f t="shared" si="3"/>
        <v>-2.4193013852986009</v>
      </c>
      <c r="K35" s="63">
        <v>4.8386027705972028</v>
      </c>
      <c r="L35" s="63">
        <v>7.2579041558958037</v>
      </c>
      <c r="M35" s="43">
        <f>N35-R35</f>
        <v>0</v>
      </c>
      <c r="N35" s="43">
        <f t="shared" si="28"/>
        <v>9</v>
      </c>
      <c r="O35" s="47">
        <v>132</v>
      </c>
      <c r="P35" s="47">
        <v>5</v>
      </c>
      <c r="Q35" s="47">
        <v>4</v>
      </c>
      <c r="R35" s="47">
        <f t="shared" si="27"/>
        <v>9</v>
      </c>
      <c r="S35" s="47">
        <v>133</v>
      </c>
      <c r="T35" s="47">
        <v>6</v>
      </c>
      <c r="U35" s="47">
        <v>3</v>
      </c>
      <c r="V35" s="54">
        <v>0</v>
      </c>
    </row>
    <row r="36" spans="1:22" ht="15" customHeight="1" x14ac:dyDescent="0.15">
      <c r="A36" s="5" t="s">
        <v>2</v>
      </c>
      <c r="B36" s="40">
        <f t="shared" si="23"/>
        <v>-5</v>
      </c>
      <c r="C36" s="40">
        <v>0</v>
      </c>
      <c r="D36" s="40">
        <f t="shared" si="24"/>
        <v>-21</v>
      </c>
      <c r="E36" s="40">
        <f t="shared" si="25"/>
        <v>-2</v>
      </c>
      <c r="F36" s="40">
        <v>1</v>
      </c>
      <c r="G36" s="40">
        <v>9</v>
      </c>
      <c r="H36" s="40">
        <v>3</v>
      </c>
      <c r="I36" s="40">
        <v>51</v>
      </c>
      <c r="J36" s="61">
        <f t="shared" si="3"/>
        <v>-12.364498644986451</v>
      </c>
      <c r="K36" s="61">
        <v>6.1822493224932247</v>
      </c>
      <c r="L36" s="61">
        <v>18.546747967479675</v>
      </c>
      <c r="M36" s="40">
        <f t="shared" si="26"/>
        <v>-3</v>
      </c>
      <c r="N36" s="40">
        <f t="shared" si="28"/>
        <v>1</v>
      </c>
      <c r="O36" s="40">
        <v>64</v>
      </c>
      <c r="P36" s="40">
        <v>1</v>
      </c>
      <c r="Q36" s="40">
        <v>0</v>
      </c>
      <c r="R36" s="40">
        <f t="shared" si="27"/>
        <v>4</v>
      </c>
      <c r="S36" s="40">
        <v>43</v>
      </c>
      <c r="T36" s="40">
        <v>1</v>
      </c>
      <c r="U36" s="40">
        <v>3</v>
      </c>
      <c r="V36" s="48">
        <v>-18.546747967479675</v>
      </c>
    </row>
    <row r="37" spans="1:22" ht="15" customHeight="1" x14ac:dyDescent="0.15">
      <c r="A37" s="3" t="s">
        <v>1</v>
      </c>
      <c r="B37" s="42">
        <f t="shared" si="23"/>
        <v>-3</v>
      </c>
      <c r="C37" s="42">
        <v>-2</v>
      </c>
      <c r="D37" s="42">
        <f t="shared" si="24"/>
        <v>-29</v>
      </c>
      <c r="E37" s="42">
        <f t="shared" si="25"/>
        <v>-3</v>
      </c>
      <c r="F37" s="42">
        <v>0</v>
      </c>
      <c r="G37" s="42">
        <v>4</v>
      </c>
      <c r="H37" s="42">
        <v>3</v>
      </c>
      <c r="I37" s="42">
        <v>29</v>
      </c>
      <c r="J37" s="62">
        <f t="shared" si="3"/>
        <v>-28.076923076923077</v>
      </c>
      <c r="K37" s="62">
        <v>0</v>
      </c>
      <c r="L37" s="62">
        <v>28.076923076923077</v>
      </c>
      <c r="M37" s="42">
        <f t="shared" si="26"/>
        <v>0</v>
      </c>
      <c r="N37" s="42">
        <f t="shared" si="28"/>
        <v>1</v>
      </c>
      <c r="O37" s="42">
        <v>49</v>
      </c>
      <c r="P37" s="42">
        <v>1</v>
      </c>
      <c r="Q37" s="42">
        <v>0</v>
      </c>
      <c r="R37" s="42">
        <f t="shared" si="27"/>
        <v>1</v>
      </c>
      <c r="S37" s="42">
        <v>53</v>
      </c>
      <c r="T37" s="42">
        <v>1</v>
      </c>
      <c r="U37" s="42">
        <v>0</v>
      </c>
      <c r="V37" s="49">
        <v>0</v>
      </c>
    </row>
    <row r="38" spans="1:22" ht="15" customHeight="1" x14ac:dyDescent="0.15">
      <c r="A38" s="1" t="s">
        <v>0</v>
      </c>
      <c r="B38" s="43">
        <f t="shared" si="23"/>
        <v>-1</v>
      </c>
      <c r="C38" s="43">
        <v>3</v>
      </c>
      <c r="D38" s="43">
        <f t="shared" si="24"/>
        <v>-42</v>
      </c>
      <c r="E38" s="43">
        <f t="shared" si="25"/>
        <v>-4</v>
      </c>
      <c r="F38" s="43">
        <v>0</v>
      </c>
      <c r="G38" s="43">
        <v>5</v>
      </c>
      <c r="H38" s="43">
        <v>4</v>
      </c>
      <c r="I38" s="43">
        <v>36</v>
      </c>
      <c r="J38" s="63">
        <f t="shared" si="3"/>
        <v>-40.22038567493113</v>
      </c>
      <c r="K38" s="63">
        <v>0</v>
      </c>
      <c r="L38" s="63">
        <v>40.22038567493113</v>
      </c>
      <c r="M38" s="43">
        <f t="shared" si="26"/>
        <v>3</v>
      </c>
      <c r="N38" s="43">
        <f t="shared" si="28"/>
        <v>4</v>
      </c>
      <c r="O38" s="43">
        <v>29</v>
      </c>
      <c r="P38" s="43">
        <v>2</v>
      </c>
      <c r="Q38" s="43">
        <v>2</v>
      </c>
      <c r="R38" s="43">
        <f t="shared" si="27"/>
        <v>1</v>
      </c>
      <c r="S38" s="43">
        <v>40</v>
      </c>
      <c r="T38" s="43">
        <v>1</v>
      </c>
      <c r="U38" s="43">
        <v>0</v>
      </c>
      <c r="V38" s="53">
        <v>30.165289256198349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E6" sqref="E6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-208</v>
      </c>
      <c r="C9" s="34">
        <f t="shared" si="0"/>
        <v>-36</v>
      </c>
      <c r="D9" s="34">
        <f t="shared" si="0"/>
        <v>-2479</v>
      </c>
      <c r="E9" s="34">
        <f t="shared" si="0"/>
        <v>-172</v>
      </c>
      <c r="F9" s="34">
        <f t="shared" si="0"/>
        <v>136</v>
      </c>
      <c r="G9" s="34">
        <f t="shared" si="0"/>
        <v>1785</v>
      </c>
      <c r="H9" s="34">
        <f t="shared" si="0"/>
        <v>308</v>
      </c>
      <c r="I9" s="34">
        <f t="shared" si="0"/>
        <v>3782</v>
      </c>
      <c r="J9" s="51">
        <f>K9-L9</f>
        <v>-7.2847951078852882</v>
      </c>
      <c r="K9" s="51">
        <v>5.7600705504209229</v>
      </c>
      <c r="L9" s="51">
        <v>13.044865658306211</v>
      </c>
      <c r="M9" s="34">
        <f t="shared" ref="M9:U9" si="1">M10+M11</f>
        <v>-36</v>
      </c>
      <c r="N9" s="34">
        <f t="shared" si="1"/>
        <v>402</v>
      </c>
      <c r="O9" s="34">
        <f t="shared" si="1"/>
        <v>6975</v>
      </c>
      <c r="P9" s="34">
        <f t="shared" si="1"/>
        <v>220</v>
      </c>
      <c r="Q9" s="34">
        <f t="shared" si="1"/>
        <v>182</v>
      </c>
      <c r="R9" s="34">
        <f>R10+R11</f>
        <v>438</v>
      </c>
      <c r="S9" s="34">
        <f t="shared" si="1"/>
        <v>7457</v>
      </c>
      <c r="T9" s="34">
        <f t="shared" si="1"/>
        <v>256</v>
      </c>
      <c r="U9" s="34">
        <f t="shared" si="1"/>
        <v>182</v>
      </c>
      <c r="V9" s="51">
        <v>-1.5247245574643635</v>
      </c>
    </row>
    <row r="10" spans="1:22" ht="15" customHeight="1" x14ac:dyDescent="0.15">
      <c r="A10" s="6" t="s">
        <v>28</v>
      </c>
      <c r="B10" s="35">
        <f t="shared" ref="B10:I10" si="2">B20+B21+B22+B23</f>
        <v>-104</v>
      </c>
      <c r="C10" s="35">
        <f t="shared" si="2"/>
        <v>4</v>
      </c>
      <c r="D10" s="35">
        <f t="shared" si="2"/>
        <v>-1412</v>
      </c>
      <c r="E10" s="35">
        <f t="shared" si="2"/>
        <v>-89</v>
      </c>
      <c r="F10" s="35">
        <f t="shared" si="2"/>
        <v>114</v>
      </c>
      <c r="G10" s="35">
        <f t="shared" si="2"/>
        <v>1441</v>
      </c>
      <c r="H10" s="35">
        <f t="shared" si="2"/>
        <v>203</v>
      </c>
      <c r="I10" s="35">
        <f t="shared" si="2"/>
        <v>2581</v>
      </c>
      <c r="J10" s="48">
        <f t="shared" ref="J10:J38" si="3">K10-L10</f>
        <v>-5.0284120372305283</v>
      </c>
      <c r="K10" s="48">
        <v>6.440887328587416</v>
      </c>
      <c r="L10" s="48">
        <v>11.469299365817944</v>
      </c>
      <c r="M10" s="35">
        <f t="shared" ref="M10:U10" si="4">M20+M21+M22+M23</f>
        <v>-15</v>
      </c>
      <c r="N10" s="35">
        <f t="shared" si="4"/>
        <v>297</v>
      </c>
      <c r="O10" s="35">
        <f t="shared" si="4"/>
        <v>5243</v>
      </c>
      <c r="P10" s="35">
        <f t="shared" si="4"/>
        <v>183</v>
      </c>
      <c r="Q10" s="35">
        <f t="shared" si="4"/>
        <v>114</v>
      </c>
      <c r="R10" s="35">
        <f t="shared" si="4"/>
        <v>312</v>
      </c>
      <c r="S10" s="35">
        <f t="shared" si="4"/>
        <v>5515</v>
      </c>
      <c r="T10" s="35">
        <f t="shared" si="4"/>
        <v>206</v>
      </c>
      <c r="U10" s="35">
        <f t="shared" si="4"/>
        <v>106</v>
      </c>
      <c r="V10" s="48">
        <v>-0.84748517481413188</v>
      </c>
    </row>
    <row r="11" spans="1:22" ht="15" customHeight="1" x14ac:dyDescent="0.15">
      <c r="A11" s="2" t="s">
        <v>27</v>
      </c>
      <c r="B11" s="36">
        <f t="shared" ref="B11:I11" si="5">B12+B13+B14+B15+B16</f>
        <v>-104</v>
      </c>
      <c r="C11" s="36">
        <f t="shared" si="5"/>
        <v>-40</v>
      </c>
      <c r="D11" s="36">
        <f t="shared" si="5"/>
        <v>-1067</v>
      </c>
      <c r="E11" s="36">
        <f t="shared" si="5"/>
        <v>-83</v>
      </c>
      <c r="F11" s="36">
        <f t="shared" si="5"/>
        <v>22</v>
      </c>
      <c r="G11" s="36">
        <f t="shared" si="5"/>
        <v>344</v>
      </c>
      <c r="H11" s="36">
        <f t="shared" si="5"/>
        <v>105</v>
      </c>
      <c r="I11" s="36">
        <f t="shared" si="5"/>
        <v>1201</v>
      </c>
      <c r="J11" s="53">
        <f t="shared" si="3"/>
        <v>-14.040673692796826</v>
      </c>
      <c r="K11" s="53">
        <v>3.7216243523075923</v>
      </c>
      <c r="L11" s="53">
        <v>17.762298045104419</v>
      </c>
      <c r="M11" s="36">
        <f t="shared" ref="M11:U11" si="6">M12+M13+M14+M15+M16</f>
        <v>-21</v>
      </c>
      <c r="N11" s="36">
        <f t="shared" si="6"/>
        <v>105</v>
      </c>
      <c r="O11" s="36">
        <f t="shared" si="6"/>
        <v>1732</v>
      </c>
      <c r="P11" s="36">
        <f t="shared" si="6"/>
        <v>37</v>
      </c>
      <c r="Q11" s="36">
        <f t="shared" si="6"/>
        <v>68</v>
      </c>
      <c r="R11" s="36">
        <f t="shared" si="6"/>
        <v>126</v>
      </c>
      <c r="S11" s="36">
        <f t="shared" si="6"/>
        <v>1942</v>
      </c>
      <c r="T11" s="36">
        <f t="shared" si="6"/>
        <v>50</v>
      </c>
      <c r="U11" s="36">
        <f t="shared" si="6"/>
        <v>76</v>
      </c>
      <c r="V11" s="53">
        <v>-3.5524596090208824</v>
      </c>
    </row>
    <row r="12" spans="1:22" ht="15" customHeight="1" x14ac:dyDescent="0.15">
      <c r="A12" s="6" t="s">
        <v>26</v>
      </c>
      <c r="B12" s="35">
        <f t="shared" ref="B12:I12" si="7">B24</f>
        <v>-17</v>
      </c>
      <c r="C12" s="35">
        <f t="shared" si="7"/>
        <v>-12</v>
      </c>
      <c r="D12" s="35">
        <f t="shared" si="7"/>
        <v>-91</v>
      </c>
      <c r="E12" s="35">
        <f t="shared" si="7"/>
        <v>-8</v>
      </c>
      <c r="F12" s="35">
        <f t="shared" si="7"/>
        <v>0</v>
      </c>
      <c r="G12" s="35">
        <f t="shared" si="7"/>
        <v>29</v>
      </c>
      <c r="H12" s="35">
        <f t="shared" si="7"/>
        <v>8</v>
      </c>
      <c r="I12" s="35">
        <f t="shared" si="7"/>
        <v>93</v>
      </c>
      <c r="J12" s="48">
        <f t="shared" si="3"/>
        <v>-17.528062908938111</v>
      </c>
      <c r="K12" s="48">
        <v>0</v>
      </c>
      <c r="L12" s="48">
        <v>17.528062908938111</v>
      </c>
      <c r="M12" s="35">
        <f t="shared" ref="M12:U12" si="8">M24</f>
        <v>-9</v>
      </c>
      <c r="N12" s="35">
        <f t="shared" si="8"/>
        <v>5</v>
      </c>
      <c r="O12" s="35">
        <f t="shared" si="8"/>
        <v>147</v>
      </c>
      <c r="P12" s="35">
        <f t="shared" si="8"/>
        <v>3</v>
      </c>
      <c r="Q12" s="35">
        <f t="shared" si="8"/>
        <v>2</v>
      </c>
      <c r="R12" s="35">
        <f t="shared" si="8"/>
        <v>14</v>
      </c>
      <c r="S12" s="35">
        <f t="shared" si="8"/>
        <v>174</v>
      </c>
      <c r="T12" s="35">
        <f t="shared" si="8"/>
        <v>7</v>
      </c>
      <c r="U12" s="35">
        <f t="shared" si="8"/>
        <v>7</v>
      </c>
      <c r="V12" s="48">
        <v>-19.719070772555376</v>
      </c>
    </row>
    <row r="13" spans="1:22" ht="15" customHeight="1" x14ac:dyDescent="0.15">
      <c r="A13" s="4" t="s">
        <v>25</v>
      </c>
      <c r="B13" s="37">
        <f t="shared" ref="B13:I13" si="9">B25+B26+B27</f>
        <v>-21</v>
      </c>
      <c r="C13" s="37">
        <f t="shared" si="9"/>
        <v>3</v>
      </c>
      <c r="D13" s="37">
        <f t="shared" si="9"/>
        <v>-241</v>
      </c>
      <c r="E13" s="37">
        <f t="shared" si="9"/>
        <v>-18</v>
      </c>
      <c r="F13" s="37">
        <f t="shared" si="9"/>
        <v>2</v>
      </c>
      <c r="G13" s="37">
        <f t="shared" si="9"/>
        <v>55</v>
      </c>
      <c r="H13" s="37">
        <f t="shared" si="9"/>
        <v>20</v>
      </c>
      <c r="I13" s="37">
        <f t="shared" si="9"/>
        <v>230</v>
      </c>
      <c r="J13" s="49">
        <f t="shared" si="3"/>
        <v>-16.752084448864068</v>
      </c>
      <c r="K13" s="49">
        <v>1.8613427165404521</v>
      </c>
      <c r="L13" s="49">
        <v>18.61342716540452</v>
      </c>
      <c r="M13" s="37">
        <f t="shared" ref="M13:U13" si="10">M25+M26+M27</f>
        <v>-3</v>
      </c>
      <c r="N13" s="37">
        <f t="shared" si="10"/>
        <v>14</v>
      </c>
      <c r="O13" s="37">
        <f t="shared" si="10"/>
        <v>276</v>
      </c>
      <c r="P13" s="37">
        <f t="shared" si="10"/>
        <v>7</v>
      </c>
      <c r="Q13" s="37">
        <f t="shared" si="10"/>
        <v>7</v>
      </c>
      <c r="R13" s="37">
        <f t="shared" si="10"/>
        <v>17</v>
      </c>
      <c r="S13" s="37">
        <f t="shared" si="10"/>
        <v>342</v>
      </c>
      <c r="T13" s="37">
        <f t="shared" si="10"/>
        <v>3</v>
      </c>
      <c r="U13" s="37">
        <f t="shared" si="10"/>
        <v>14</v>
      </c>
      <c r="V13" s="49">
        <v>-2.7920140748106785</v>
      </c>
    </row>
    <row r="14" spans="1:22" ht="15" customHeight="1" x14ac:dyDescent="0.15">
      <c r="A14" s="4" t="s">
        <v>24</v>
      </c>
      <c r="B14" s="37">
        <f t="shared" ref="B14:I14" si="11">B28+B29+B30+B31</f>
        <v>-35</v>
      </c>
      <c r="C14" s="37">
        <f t="shared" si="11"/>
        <v>-22</v>
      </c>
      <c r="D14" s="37">
        <f t="shared" si="11"/>
        <v>-344</v>
      </c>
      <c r="E14" s="37">
        <f t="shared" si="11"/>
        <v>-22</v>
      </c>
      <c r="F14" s="37">
        <f t="shared" si="11"/>
        <v>9</v>
      </c>
      <c r="G14" s="37">
        <f t="shared" si="11"/>
        <v>142</v>
      </c>
      <c r="H14" s="37">
        <f t="shared" si="11"/>
        <v>31</v>
      </c>
      <c r="I14" s="37">
        <f t="shared" si="11"/>
        <v>411</v>
      </c>
      <c r="J14" s="49">
        <f t="shared" si="3"/>
        <v>-9.7581723174140222</v>
      </c>
      <c r="K14" s="49">
        <v>3.9919795843966464</v>
      </c>
      <c r="L14" s="49">
        <v>13.750151901810669</v>
      </c>
      <c r="M14" s="37">
        <f t="shared" ref="M14:U14" si="12">M28+M29+M30+M31</f>
        <v>-13</v>
      </c>
      <c r="N14" s="37">
        <f t="shared" si="12"/>
        <v>39</v>
      </c>
      <c r="O14" s="37">
        <f t="shared" si="12"/>
        <v>655</v>
      </c>
      <c r="P14" s="37">
        <f t="shared" si="12"/>
        <v>10</v>
      </c>
      <c r="Q14" s="37">
        <f t="shared" si="12"/>
        <v>29</v>
      </c>
      <c r="R14" s="37">
        <f t="shared" si="12"/>
        <v>52</v>
      </c>
      <c r="S14" s="37">
        <f t="shared" si="12"/>
        <v>730</v>
      </c>
      <c r="T14" s="37">
        <f t="shared" si="12"/>
        <v>20</v>
      </c>
      <c r="U14" s="37">
        <f t="shared" si="12"/>
        <v>32</v>
      </c>
      <c r="V14" s="49">
        <v>-5.7661927330173803</v>
      </c>
    </row>
    <row r="15" spans="1:22" ht="15" customHeight="1" x14ac:dyDescent="0.15">
      <c r="A15" s="4" t="s">
        <v>23</v>
      </c>
      <c r="B15" s="37">
        <f t="shared" ref="B15:I15" si="13">B32+B33+B34+B35</f>
        <v>-15</v>
      </c>
      <c r="C15" s="37">
        <f t="shared" si="13"/>
        <v>5</v>
      </c>
      <c r="D15" s="37">
        <f t="shared" si="13"/>
        <v>-245</v>
      </c>
      <c r="E15" s="37">
        <f t="shared" si="13"/>
        <v>-24</v>
      </c>
      <c r="F15" s="37">
        <f t="shared" si="13"/>
        <v>11</v>
      </c>
      <c r="G15" s="37">
        <f t="shared" si="13"/>
        <v>99</v>
      </c>
      <c r="H15" s="37">
        <f t="shared" si="13"/>
        <v>35</v>
      </c>
      <c r="I15" s="37">
        <f t="shared" si="13"/>
        <v>337</v>
      </c>
      <c r="J15" s="49">
        <f t="shared" si="3"/>
        <v>-14.072967371921543</v>
      </c>
      <c r="K15" s="49">
        <v>6.4501100454640374</v>
      </c>
      <c r="L15" s="49">
        <v>20.523077417385579</v>
      </c>
      <c r="M15" s="37">
        <f t="shared" ref="M15:U15" si="14">M32+M33+M34+M35</f>
        <v>9</v>
      </c>
      <c r="N15" s="37">
        <f t="shared" si="14"/>
        <v>42</v>
      </c>
      <c r="O15" s="37">
        <f t="shared" si="14"/>
        <v>556</v>
      </c>
      <c r="P15" s="37">
        <f t="shared" si="14"/>
        <v>14</v>
      </c>
      <c r="Q15" s="37">
        <f t="shared" si="14"/>
        <v>28</v>
      </c>
      <c r="R15" s="37">
        <f t="shared" si="14"/>
        <v>33</v>
      </c>
      <c r="S15" s="37">
        <f t="shared" si="14"/>
        <v>563</v>
      </c>
      <c r="T15" s="37">
        <f t="shared" si="14"/>
        <v>14</v>
      </c>
      <c r="U15" s="37">
        <f t="shared" si="14"/>
        <v>19</v>
      </c>
      <c r="V15" s="49">
        <v>5.2773627644705705</v>
      </c>
    </row>
    <row r="16" spans="1:22" ht="15" customHeight="1" x14ac:dyDescent="0.15">
      <c r="A16" s="2" t="s">
        <v>22</v>
      </c>
      <c r="B16" s="36">
        <f t="shared" ref="B16:I16" si="15">B36+B37+B38</f>
        <v>-16</v>
      </c>
      <c r="C16" s="36">
        <f t="shared" si="15"/>
        <v>-14</v>
      </c>
      <c r="D16" s="36">
        <f t="shared" si="15"/>
        <v>-146</v>
      </c>
      <c r="E16" s="36">
        <f t="shared" si="15"/>
        <v>-11</v>
      </c>
      <c r="F16" s="36">
        <f t="shared" si="15"/>
        <v>0</v>
      </c>
      <c r="G16" s="36">
        <f t="shared" si="15"/>
        <v>19</v>
      </c>
      <c r="H16" s="36">
        <f t="shared" si="15"/>
        <v>11</v>
      </c>
      <c r="I16" s="36">
        <f t="shared" si="15"/>
        <v>130</v>
      </c>
      <c r="J16" s="53">
        <f t="shared" si="3"/>
        <v>-26.154647905673894</v>
      </c>
      <c r="K16" s="53">
        <v>0</v>
      </c>
      <c r="L16" s="53">
        <v>26.154647905673894</v>
      </c>
      <c r="M16" s="36">
        <f t="shared" ref="M16:U16" si="16">M36+M37+M38</f>
        <v>-5</v>
      </c>
      <c r="N16" s="36">
        <f t="shared" si="16"/>
        <v>5</v>
      </c>
      <c r="O16" s="36">
        <f t="shared" si="16"/>
        <v>98</v>
      </c>
      <c r="P16" s="36">
        <f t="shared" si="16"/>
        <v>3</v>
      </c>
      <c r="Q16" s="36">
        <f t="shared" si="16"/>
        <v>2</v>
      </c>
      <c r="R16" s="36">
        <f t="shared" si="16"/>
        <v>10</v>
      </c>
      <c r="S16" s="36">
        <f t="shared" si="16"/>
        <v>133</v>
      </c>
      <c r="T16" s="36">
        <f t="shared" si="16"/>
        <v>6</v>
      </c>
      <c r="U16" s="36">
        <f t="shared" si="16"/>
        <v>4</v>
      </c>
      <c r="V16" s="53">
        <v>-11.88847632076086</v>
      </c>
    </row>
    <row r="17" spans="1:22" ht="15" customHeight="1" x14ac:dyDescent="0.15">
      <c r="A17" s="6" t="s">
        <v>21</v>
      </c>
      <c r="B17" s="35">
        <f t="shared" ref="B17:I17" si="17">B12+B13+B20</f>
        <v>-99</v>
      </c>
      <c r="C17" s="35">
        <f t="shared" si="17"/>
        <v>-24</v>
      </c>
      <c r="D17" s="35">
        <f t="shared" si="17"/>
        <v>-972</v>
      </c>
      <c r="E17" s="35">
        <f t="shared" si="17"/>
        <v>-60</v>
      </c>
      <c r="F17" s="35">
        <f t="shared" si="17"/>
        <v>54</v>
      </c>
      <c r="G17" s="35">
        <f t="shared" si="17"/>
        <v>734</v>
      </c>
      <c r="H17" s="35">
        <f t="shared" si="17"/>
        <v>114</v>
      </c>
      <c r="I17" s="35">
        <f t="shared" si="17"/>
        <v>1440</v>
      </c>
      <c r="J17" s="48">
        <f t="shared" si="3"/>
        <v>-6.3298273604619908</v>
      </c>
      <c r="K17" s="48">
        <v>5.6968446244157924</v>
      </c>
      <c r="L17" s="48">
        <v>12.026671984877783</v>
      </c>
      <c r="M17" s="35">
        <f t="shared" ref="M17:U17" si="18">M12+M13+M20</f>
        <v>-39</v>
      </c>
      <c r="N17" s="35">
        <f t="shared" si="18"/>
        <v>116</v>
      </c>
      <c r="O17" s="35">
        <f t="shared" si="18"/>
        <v>2381</v>
      </c>
      <c r="P17" s="35">
        <f t="shared" si="18"/>
        <v>73</v>
      </c>
      <c r="Q17" s="35">
        <f t="shared" si="18"/>
        <v>43</v>
      </c>
      <c r="R17" s="35">
        <f t="shared" si="18"/>
        <v>155</v>
      </c>
      <c r="S17" s="35">
        <f t="shared" si="18"/>
        <v>2647</v>
      </c>
      <c r="T17" s="35">
        <f t="shared" si="18"/>
        <v>101</v>
      </c>
      <c r="U17" s="35">
        <f t="shared" si="18"/>
        <v>54</v>
      </c>
      <c r="V17" s="48">
        <v>-4.1143877843002965</v>
      </c>
    </row>
    <row r="18" spans="1:22" ht="15" customHeight="1" x14ac:dyDescent="0.15">
      <c r="A18" s="4" t="s">
        <v>20</v>
      </c>
      <c r="B18" s="37">
        <f t="shared" ref="B18:I18" si="19">B14+B22</f>
        <v>-55</v>
      </c>
      <c r="C18" s="37">
        <f t="shared" si="19"/>
        <v>-14</v>
      </c>
      <c r="D18" s="37">
        <f t="shared" si="19"/>
        <v>-691</v>
      </c>
      <c r="E18" s="37">
        <f t="shared" si="19"/>
        <v>-39</v>
      </c>
      <c r="F18" s="37">
        <f t="shared" si="19"/>
        <v>23</v>
      </c>
      <c r="G18" s="37">
        <f t="shared" si="19"/>
        <v>291</v>
      </c>
      <c r="H18" s="37">
        <f t="shared" si="19"/>
        <v>62</v>
      </c>
      <c r="I18" s="37">
        <f t="shared" si="19"/>
        <v>765</v>
      </c>
      <c r="J18" s="49">
        <f t="shared" si="3"/>
        <v>-9.1547529470780038</v>
      </c>
      <c r="K18" s="49">
        <v>5.3989568662254896</v>
      </c>
      <c r="L18" s="49">
        <v>14.553709813303493</v>
      </c>
      <c r="M18" s="37">
        <f t="shared" ref="M18:U18" si="20">M14+M22</f>
        <v>-16</v>
      </c>
      <c r="N18" s="37">
        <f t="shared" si="20"/>
        <v>81</v>
      </c>
      <c r="O18" s="37">
        <f t="shared" si="20"/>
        <v>1216</v>
      </c>
      <c r="P18" s="37">
        <f t="shared" si="20"/>
        <v>32</v>
      </c>
      <c r="Q18" s="37">
        <f t="shared" si="20"/>
        <v>49</v>
      </c>
      <c r="R18" s="37">
        <f t="shared" si="20"/>
        <v>97</v>
      </c>
      <c r="S18" s="37">
        <f t="shared" si="20"/>
        <v>1433</v>
      </c>
      <c r="T18" s="37">
        <f t="shared" si="20"/>
        <v>40</v>
      </c>
      <c r="U18" s="37">
        <f t="shared" si="20"/>
        <v>57</v>
      </c>
      <c r="V18" s="49">
        <v>-3.7557960808525159</v>
      </c>
    </row>
    <row r="19" spans="1:22" ht="15" customHeight="1" x14ac:dyDescent="0.15">
      <c r="A19" s="2" t="s">
        <v>19</v>
      </c>
      <c r="B19" s="36">
        <f t="shared" ref="B19:I19" si="21">B15+B16+B21+B23</f>
        <v>-54</v>
      </c>
      <c r="C19" s="36">
        <f t="shared" si="21"/>
        <v>2</v>
      </c>
      <c r="D19" s="36">
        <f t="shared" si="21"/>
        <v>-816</v>
      </c>
      <c r="E19" s="36">
        <f t="shared" si="21"/>
        <v>-73</v>
      </c>
      <c r="F19" s="36">
        <f t="shared" si="21"/>
        <v>59</v>
      </c>
      <c r="G19" s="36">
        <f t="shared" si="21"/>
        <v>760</v>
      </c>
      <c r="H19" s="36">
        <f t="shared" si="21"/>
        <v>132</v>
      </c>
      <c r="I19" s="36">
        <f t="shared" si="21"/>
        <v>1577</v>
      </c>
      <c r="J19" s="53">
        <f t="shared" si="3"/>
        <v>-7.3947951965053393</v>
      </c>
      <c r="K19" s="53">
        <v>5.9766152958056837</v>
      </c>
      <c r="L19" s="53">
        <v>13.371410492311023</v>
      </c>
      <c r="M19" s="36">
        <f t="shared" ref="M19:U19" si="22">M15+M16+M21+M23</f>
        <v>19</v>
      </c>
      <c r="N19" s="36">
        <f t="shared" si="22"/>
        <v>205</v>
      </c>
      <c r="O19" s="36">
        <f t="shared" si="22"/>
        <v>3378</v>
      </c>
      <c r="P19" s="36">
        <f t="shared" si="22"/>
        <v>115</v>
      </c>
      <c r="Q19" s="36">
        <f t="shared" si="22"/>
        <v>90</v>
      </c>
      <c r="R19" s="36">
        <f t="shared" si="22"/>
        <v>186</v>
      </c>
      <c r="S19" s="36">
        <f t="shared" si="22"/>
        <v>3377</v>
      </c>
      <c r="T19" s="36">
        <f t="shared" si="22"/>
        <v>115</v>
      </c>
      <c r="U19" s="36">
        <f t="shared" si="22"/>
        <v>71</v>
      </c>
      <c r="V19" s="53">
        <v>1.9246727223780979</v>
      </c>
    </row>
    <row r="20" spans="1:22" ht="15" customHeight="1" x14ac:dyDescent="0.15">
      <c r="A20" s="5" t="s">
        <v>18</v>
      </c>
      <c r="B20" s="40">
        <f>E20+M20</f>
        <v>-61</v>
      </c>
      <c r="C20" s="40">
        <v>-15</v>
      </c>
      <c r="D20" s="40">
        <f>G20-I20+O20-S20</f>
        <v>-640</v>
      </c>
      <c r="E20" s="40">
        <f>F20-H20</f>
        <v>-34</v>
      </c>
      <c r="F20" s="40">
        <v>52</v>
      </c>
      <c r="G20" s="40">
        <v>650</v>
      </c>
      <c r="H20" s="40">
        <v>86</v>
      </c>
      <c r="I20" s="40">
        <v>1117</v>
      </c>
      <c r="J20" s="61">
        <f t="shared" si="3"/>
        <v>-4.2777909914754408</v>
      </c>
      <c r="K20" s="61">
        <v>6.5425038693153814</v>
      </c>
      <c r="L20" s="61">
        <v>10.820294860790822</v>
      </c>
      <c r="M20" s="40">
        <f>N20-R20</f>
        <v>-27</v>
      </c>
      <c r="N20" s="40">
        <f>SUM(P20:Q20)</f>
        <v>97</v>
      </c>
      <c r="O20" s="41">
        <v>1958</v>
      </c>
      <c r="P20" s="41">
        <v>63</v>
      </c>
      <c r="Q20" s="41">
        <v>34</v>
      </c>
      <c r="R20" s="41">
        <f>SUM(T20:U20)</f>
        <v>124</v>
      </c>
      <c r="S20" s="41">
        <v>2131</v>
      </c>
      <c r="T20" s="41">
        <v>91</v>
      </c>
      <c r="U20" s="41">
        <v>33</v>
      </c>
      <c r="V20" s="52">
        <v>-3.3970693167599091</v>
      </c>
    </row>
    <row r="21" spans="1:22" ht="15" customHeight="1" x14ac:dyDescent="0.15">
      <c r="A21" s="3" t="s">
        <v>17</v>
      </c>
      <c r="B21" s="42">
        <f t="shared" ref="B21:B38" si="23">E21+M21</f>
        <v>-15</v>
      </c>
      <c r="C21" s="42">
        <v>16</v>
      </c>
      <c r="D21" s="42">
        <f t="shared" ref="D21:D38" si="24">G21-I21+O21-S21</f>
        <v>-249</v>
      </c>
      <c r="E21" s="42">
        <f t="shared" ref="E21:E38" si="25">F21-H21</f>
        <v>-24</v>
      </c>
      <c r="F21" s="42">
        <v>43</v>
      </c>
      <c r="G21" s="42">
        <v>545</v>
      </c>
      <c r="H21" s="42">
        <v>67</v>
      </c>
      <c r="I21" s="42">
        <v>897</v>
      </c>
      <c r="J21" s="62">
        <f t="shared" si="3"/>
        <v>-3.7732435680411447</v>
      </c>
      <c r="K21" s="62">
        <v>6.7603947260737156</v>
      </c>
      <c r="L21" s="62">
        <v>10.53363829411486</v>
      </c>
      <c r="M21" s="42">
        <f t="shared" ref="M21:M38" si="26">N21-R21</f>
        <v>9</v>
      </c>
      <c r="N21" s="42">
        <f>SUM(P21:Q21)</f>
        <v>129</v>
      </c>
      <c r="O21" s="42">
        <v>2264</v>
      </c>
      <c r="P21" s="42">
        <v>74</v>
      </c>
      <c r="Q21" s="42">
        <v>55</v>
      </c>
      <c r="R21" s="42">
        <f t="shared" ref="R21:R38" si="27">SUM(T21:U21)</f>
        <v>120</v>
      </c>
      <c r="S21" s="42">
        <v>2161</v>
      </c>
      <c r="T21" s="42">
        <v>85</v>
      </c>
      <c r="U21" s="42">
        <v>35</v>
      </c>
      <c r="V21" s="49">
        <v>1.4149663380154287</v>
      </c>
    </row>
    <row r="22" spans="1:22" ht="15" customHeight="1" x14ac:dyDescent="0.15">
      <c r="A22" s="3" t="s">
        <v>16</v>
      </c>
      <c r="B22" s="42">
        <f t="shared" si="23"/>
        <v>-20</v>
      </c>
      <c r="C22" s="42">
        <v>8</v>
      </c>
      <c r="D22" s="42">
        <f t="shared" si="24"/>
        <v>-347</v>
      </c>
      <c r="E22" s="42">
        <f t="shared" si="25"/>
        <v>-17</v>
      </c>
      <c r="F22" s="42">
        <v>14</v>
      </c>
      <c r="G22" s="42">
        <v>149</v>
      </c>
      <c r="H22" s="42">
        <v>31</v>
      </c>
      <c r="I22" s="42">
        <v>354</v>
      </c>
      <c r="J22" s="62">
        <f t="shared" si="3"/>
        <v>-8.4764285616709714</v>
      </c>
      <c r="K22" s="62">
        <v>6.9805882272584459</v>
      </c>
      <c r="L22" s="62">
        <v>15.457016788929417</v>
      </c>
      <c r="M22" s="42">
        <f t="shared" si="26"/>
        <v>-3</v>
      </c>
      <c r="N22" s="42">
        <f t="shared" ref="N22:N38" si="28">SUM(P22:Q22)</f>
        <v>42</v>
      </c>
      <c r="O22" s="42">
        <v>561</v>
      </c>
      <c r="P22" s="42">
        <v>22</v>
      </c>
      <c r="Q22" s="42">
        <v>20</v>
      </c>
      <c r="R22" s="42">
        <f t="shared" si="27"/>
        <v>45</v>
      </c>
      <c r="S22" s="42">
        <v>703</v>
      </c>
      <c r="T22" s="42">
        <v>20</v>
      </c>
      <c r="U22" s="42">
        <v>25</v>
      </c>
      <c r="V22" s="49">
        <v>-1.4958403344125237</v>
      </c>
    </row>
    <row r="23" spans="1:22" ht="15" customHeight="1" x14ac:dyDescent="0.15">
      <c r="A23" s="1" t="s">
        <v>15</v>
      </c>
      <c r="B23" s="43">
        <f t="shared" si="23"/>
        <v>-8</v>
      </c>
      <c r="C23" s="43">
        <v>-5</v>
      </c>
      <c r="D23" s="43">
        <f t="shared" si="24"/>
        <v>-176</v>
      </c>
      <c r="E23" s="43">
        <f t="shared" si="25"/>
        <v>-14</v>
      </c>
      <c r="F23" s="43">
        <v>5</v>
      </c>
      <c r="G23" s="43">
        <v>97</v>
      </c>
      <c r="H23" s="43">
        <v>19</v>
      </c>
      <c r="I23" s="43">
        <v>213</v>
      </c>
      <c r="J23" s="63">
        <f t="shared" si="3"/>
        <v>-10.106404018828371</v>
      </c>
      <c r="K23" s="63">
        <v>3.6094300067244172</v>
      </c>
      <c r="L23" s="63">
        <v>13.715834025552788</v>
      </c>
      <c r="M23" s="43">
        <f t="shared" si="26"/>
        <v>6</v>
      </c>
      <c r="N23" s="43">
        <f t="shared" si="28"/>
        <v>29</v>
      </c>
      <c r="O23" s="43">
        <v>460</v>
      </c>
      <c r="P23" s="43">
        <v>24</v>
      </c>
      <c r="Q23" s="43">
        <v>5</v>
      </c>
      <c r="R23" s="43">
        <f t="shared" si="27"/>
        <v>23</v>
      </c>
      <c r="S23" s="47">
        <v>520</v>
      </c>
      <c r="T23" s="47">
        <v>10</v>
      </c>
      <c r="U23" s="47">
        <v>13</v>
      </c>
      <c r="V23" s="54">
        <v>4.3313160080692938</v>
      </c>
    </row>
    <row r="24" spans="1:22" ht="15" customHeight="1" x14ac:dyDescent="0.15">
      <c r="A24" s="7" t="s">
        <v>14</v>
      </c>
      <c r="B24" s="45">
        <f t="shared" si="23"/>
        <v>-17</v>
      </c>
      <c r="C24" s="45">
        <v>-12</v>
      </c>
      <c r="D24" s="45">
        <f t="shared" si="24"/>
        <v>-91</v>
      </c>
      <c r="E24" s="40">
        <f t="shared" si="25"/>
        <v>-8</v>
      </c>
      <c r="F24" s="45">
        <v>0</v>
      </c>
      <c r="G24" s="45">
        <v>29</v>
      </c>
      <c r="H24" s="45">
        <v>8</v>
      </c>
      <c r="I24" s="46">
        <v>93</v>
      </c>
      <c r="J24" s="73">
        <f t="shared" si="3"/>
        <v>-17.528062908938111</v>
      </c>
      <c r="K24" s="73">
        <v>0</v>
      </c>
      <c r="L24" s="73">
        <v>17.528062908938111</v>
      </c>
      <c r="M24" s="40">
        <f t="shared" si="26"/>
        <v>-9</v>
      </c>
      <c r="N24" s="45">
        <f t="shared" si="28"/>
        <v>5</v>
      </c>
      <c r="O24" s="45">
        <v>147</v>
      </c>
      <c r="P24" s="45">
        <v>3</v>
      </c>
      <c r="Q24" s="45">
        <v>2</v>
      </c>
      <c r="R24" s="45">
        <f t="shared" si="27"/>
        <v>14</v>
      </c>
      <c r="S24" s="45">
        <v>174</v>
      </c>
      <c r="T24" s="45">
        <v>7</v>
      </c>
      <c r="U24" s="45">
        <v>7</v>
      </c>
      <c r="V24" s="51">
        <v>-19.719070772555376</v>
      </c>
    </row>
    <row r="25" spans="1:22" ht="15" customHeight="1" x14ac:dyDescent="0.15">
      <c r="A25" s="5" t="s">
        <v>13</v>
      </c>
      <c r="B25" s="40">
        <f t="shared" si="23"/>
        <v>-7</v>
      </c>
      <c r="C25" s="40">
        <v>-4</v>
      </c>
      <c r="D25" s="40">
        <f t="shared" si="24"/>
        <v>-58</v>
      </c>
      <c r="E25" s="40">
        <f t="shared" si="25"/>
        <v>-5</v>
      </c>
      <c r="F25" s="40">
        <v>0</v>
      </c>
      <c r="G25" s="40">
        <v>1</v>
      </c>
      <c r="H25" s="40">
        <v>5</v>
      </c>
      <c r="I25" s="40">
        <v>43</v>
      </c>
      <c r="J25" s="61">
        <f t="shared" si="3"/>
        <v>-41.411390968913089</v>
      </c>
      <c r="K25" s="61">
        <v>0</v>
      </c>
      <c r="L25" s="61">
        <v>41.411390968913089</v>
      </c>
      <c r="M25" s="40">
        <f t="shared" si="26"/>
        <v>-2</v>
      </c>
      <c r="N25" s="40">
        <f t="shared" si="28"/>
        <v>0</v>
      </c>
      <c r="O25" s="40">
        <v>28</v>
      </c>
      <c r="P25" s="40">
        <v>0</v>
      </c>
      <c r="Q25" s="40">
        <v>0</v>
      </c>
      <c r="R25" s="40">
        <f t="shared" si="27"/>
        <v>2</v>
      </c>
      <c r="S25" s="41">
        <v>44</v>
      </c>
      <c r="T25" s="41">
        <v>0</v>
      </c>
      <c r="U25" s="41">
        <v>2</v>
      </c>
      <c r="V25" s="52">
        <v>-16.564556387565236</v>
      </c>
    </row>
    <row r="26" spans="1:22" ht="15" customHeight="1" x14ac:dyDescent="0.15">
      <c r="A26" s="3" t="s">
        <v>12</v>
      </c>
      <c r="B26" s="42">
        <f t="shared" si="23"/>
        <v>-3</v>
      </c>
      <c r="C26" s="42">
        <v>5</v>
      </c>
      <c r="D26" s="42">
        <f t="shared" si="24"/>
        <v>-80</v>
      </c>
      <c r="E26" s="42">
        <f t="shared" si="25"/>
        <v>-4</v>
      </c>
      <c r="F26" s="42">
        <v>1</v>
      </c>
      <c r="G26" s="42">
        <v>14</v>
      </c>
      <c r="H26" s="42">
        <v>5</v>
      </c>
      <c r="I26" s="42">
        <v>65</v>
      </c>
      <c r="J26" s="62">
        <f t="shared" si="3"/>
        <v>-14.441147378832838</v>
      </c>
      <c r="K26" s="62">
        <v>3.6102868447082095</v>
      </c>
      <c r="L26" s="62">
        <v>18.051434223541047</v>
      </c>
      <c r="M26" s="42">
        <f t="shared" si="26"/>
        <v>1</v>
      </c>
      <c r="N26" s="42">
        <f t="shared" si="28"/>
        <v>6</v>
      </c>
      <c r="O26" s="42">
        <v>75</v>
      </c>
      <c r="P26" s="42">
        <v>5</v>
      </c>
      <c r="Q26" s="42">
        <v>1</v>
      </c>
      <c r="R26" s="42">
        <f t="shared" si="27"/>
        <v>5</v>
      </c>
      <c r="S26" s="42">
        <v>104</v>
      </c>
      <c r="T26" s="42">
        <v>2</v>
      </c>
      <c r="U26" s="42">
        <v>3</v>
      </c>
      <c r="V26" s="49">
        <v>3.610286844708213</v>
      </c>
    </row>
    <row r="27" spans="1:22" ht="15" customHeight="1" x14ac:dyDescent="0.15">
      <c r="A27" s="1" t="s">
        <v>11</v>
      </c>
      <c r="B27" s="43">
        <f t="shared" si="23"/>
        <v>-11</v>
      </c>
      <c r="C27" s="43">
        <v>2</v>
      </c>
      <c r="D27" s="43">
        <f t="shared" si="24"/>
        <v>-103</v>
      </c>
      <c r="E27" s="43">
        <f t="shared" si="25"/>
        <v>-9</v>
      </c>
      <c r="F27" s="43">
        <v>1</v>
      </c>
      <c r="G27" s="43">
        <v>40</v>
      </c>
      <c r="H27" s="43">
        <v>10</v>
      </c>
      <c r="I27" s="43">
        <v>122</v>
      </c>
      <c r="J27" s="63">
        <f t="shared" si="3"/>
        <v>-13.298518338596065</v>
      </c>
      <c r="K27" s="63">
        <v>1.4776131487328961</v>
      </c>
      <c r="L27" s="63">
        <v>14.776131487328961</v>
      </c>
      <c r="M27" s="43">
        <f t="shared" si="26"/>
        <v>-2</v>
      </c>
      <c r="N27" s="43">
        <f t="shared" si="28"/>
        <v>8</v>
      </c>
      <c r="O27" s="47">
        <v>173</v>
      </c>
      <c r="P27" s="47">
        <v>2</v>
      </c>
      <c r="Q27" s="47">
        <v>6</v>
      </c>
      <c r="R27" s="47">
        <f t="shared" si="27"/>
        <v>10</v>
      </c>
      <c r="S27" s="47">
        <v>194</v>
      </c>
      <c r="T27" s="47">
        <v>1</v>
      </c>
      <c r="U27" s="47">
        <v>9</v>
      </c>
      <c r="V27" s="54">
        <v>-2.9552262974657921</v>
      </c>
    </row>
    <row r="28" spans="1:22" ht="15" customHeight="1" x14ac:dyDescent="0.15">
      <c r="A28" s="5" t="s">
        <v>10</v>
      </c>
      <c r="B28" s="40">
        <f t="shared" si="23"/>
        <v>-7</v>
      </c>
      <c r="C28" s="40">
        <v>-1</v>
      </c>
      <c r="D28" s="40">
        <f t="shared" si="24"/>
        <v>-77</v>
      </c>
      <c r="E28" s="40">
        <f t="shared" si="25"/>
        <v>-5</v>
      </c>
      <c r="F28" s="40">
        <v>0</v>
      </c>
      <c r="G28" s="40">
        <v>8</v>
      </c>
      <c r="H28" s="40">
        <v>5</v>
      </c>
      <c r="I28" s="40">
        <v>64</v>
      </c>
      <c r="J28" s="61">
        <f t="shared" si="3"/>
        <v>-19.479133311986335</v>
      </c>
      <c r="K28" s="61">
        <v>0</v>
      </c>
      <c r="L28" s="61">
        <v>19.479133311986335</v>
      </c>
      <c r="M28" s="40">
        <f t="shared" si="26"/>
        <v>-2</v>
      </c>
      <c r="N28" s="40">
        <f t="shared" si="28"/>
        <v>4</v>
      </c>
      <c r="O28" s="40">
        <v>60</v>
      </c>
      <c r="P28" s="40">
        <v>1</v>
      </c>
      <c r="Q28" s="40">
        <v>3</v>
      </c>
      <c r="R28" s="40">
        <f t="shared" si="27"/>
        <v>6</v>
      </c>
      <c r="S28" s="40">
        <v>81</v>
      </c>
      <c r="T28" s="40">
        <v>3</v>
      </c>
      <c r="U28" s="40">
        <v>3</v>
      </c>
      <c r="V28" s="48">
        <v>-7.7916533247945381</v>
      </c>
    </row>
    <row r="29" spans="1:22" ht="15" customHeight="1" x14ac:dyDescent="0.15">
      <c r="A29" s="3" t="s">
        <v>9</v>
      </c>
      <c r="B29" s="42">
        <f t="shared" si="23"/>
        <v>-9</v>
      </c>
      <c r="C29" s="42">
        <v>2</v>
      </c>
      <c r="D29" s="42">
        <f t="shared" si="24"/>
        <v>-52</v>
      </c>
      <c r="E29" s="42">
        <f t="shared" si="25"/>
        <v>-8</v>
      </c>
      <c r="F29" s="42">
        <v>1</v>
      </c>
      <c r="G29" s="42">
        <v>48</v>
      </c>
      <c r="H29" s="42">
        <v>9</v>
      </c>
      <c r="I29" s="42">
        <v>105</v>
      </c>
      <c r="J29" s="62">
        <f t="shared" si="3"/>
        <v>-11.631612492033142</v>
      </c>
      <c r="K29" s="62">
        <v>1.4539515615041427</v>
      </c>
      <c r="L29" s="62">
        <v>13.085564053537285</v>
      </c>
      <c r="M29" s="42">
        <f t="shared" si="26"/>
        <v>-1</v>
      </c>
      <c r="N29" s="42">
        <f t="shared" si="28"/>
        <v>14</v>
      </c>
      <c r="O29" s="42">
        <v>231</v>
      </c>
      <c r="P29" s="42">
        <v>5</v>
      </c>
      <c r="Q29" s="42">
        <v>9</v>
      </c>
      <c r="R29" s="42">
        <f t="shared" si="27"/>
        <v>15</v>
      </c>
      <c r="S29" s="42">
        <v>226</v>
      </c>
      <c r="T29" s="42">
        <v>3</v>
      </c>
      <c r="U29" s="42">
        <v>12</v>
      </c>
      <c r="V29" s="49">
        <v>-1.4539515615041445</v>
      </c>
    </row>
    <row r="30" spans="1:22" ht="15" customHeight="1" x14ac:dyDescent="0.15">
      <c r="A30" s="3" t="s">
        <v>8</v>
      </c>
      <c r="B30" s="42">
        <f t="shared" si="23"/>
        <v>-12</v>
      </c>
      <c r="C30" s="42">
        <v>-6</v>
      </c>
      <c r="D30" s="42">
        <f t="shared" si="24"/>
        <v>-197</v>
      </c>
      <c r="E30" s="42">
        <f t="shared" si="25"/>
        <v>-3</v>
      </c>
      <c r="F30" s="42">
        <v>7</v>
      </c>
      <c r="G30" s="42">
        <v>46</v>
      </c>
      <c r="H30" s="42">
        <v>10</v>
      </c>
      <c r="I30" s="42">
        <v>150</v>
      </c>
      <c r="J30" s="62">
        <f t="shared" si="3"/>
        <v>-4.2785136560778323</v>
      </c>
      <c r="K30" s="62">
        <v>9.9831985308482789</v>
      </c>
      <c r="L30" s="62">
        <v>14.261712186926111</v>
      </c>
      <c r="M30" s="42">
        <f t="shared" si="26"/>
        <v>-9</v>
      </c>
      <c r="N30" s="42">
        <f t="shared" si="28"/>
        <v>11</v>
      </c>
      <c r="O30" s="42">
        <v>169</v>
      </c>
      <c r="P30" s="42">
        <v>3</v>
      </c>
      <c r="Q30" s="42">
        <v>8</v>
      </c>
      <c r="R30" s="42">
        <f t="shared" si="27"/>
        <v>20</v>
      </c>
      <c r="S30" s="42">
        <v>262</v>
      </c>
      <c r="T30" s="42">
        <v>8</v>
      </c>
      <c r="U30" s="42">
        <v>12</v>
      </c>
      <c r="V30" s="49">
        <v>-12.8355409682335</v>
      </c>
    </row>
    <row r="31" spans="1:22" ht="15" customHeight="1" x14ac:dyDescent="0.15">
      <c r="A31" s="1" t="s">
        <v>7</v>
      </c>
      <c r="B31" s="43">
        <f t="shared" si="23"/>
        <v>-7</v>
      </c>
      <c r="C31" s="43">
        <v>-17</v>
      </c>
      <c r="D31" s="43">
        <f t="shared" si="24"/>
        <v>-18</v>
      </c>
      <c r="E31" s="43">
        <f t="shared" si="25"/>
        <v>-6</v>
      </c>
      <c r="F31" s="43">
        <v>1</v>
      </c>
      <c r="G31" s="43">
        <v>40</v>
      </c>
      <c r="H31" s="43">
        <v>7</v>
      </c>
      <c r="I31" s="43">
        <v>92</v>
      </c>
      <c r="J31" s="63">
        <f t="shared" si="3"/>
        <v>-9.8542116630669554</v>
      </c>
      <c r="K31" s="63">
        <v>1.642368610511159</v>
      </c>
      <c r="L31" s="63">
        <v>11.496580273578115</v>
      </c>
      <c r="M31" s="43">
        <f t="shared" si="26"/>
        <v>-1</v>
      </c>
      <c r="N31" s="43">
        <f t="shared" si="28"/>
        <v>10</v>
      </c>
      <c r="O31" s="43">
        <v>195</v>
      </c>
      <c r="P31" s="43">
        <v>1</v>
      </c>
      <c r="Q31" s="43">
        <v>9</v>
      </c>
      <c r="R31" s="43">
        <f t="shared" si="27"/>
        <v>11</v>
      </c>
      <c r="S31" s="43">
        <v>161</v>
      </c>
      <c r="T31" s="43">
        <v>6</v>
      </c>
      <c r="U31" s="43">
        <v>5</v>
      </c>
      <c r="V31" s="53">
        <v>-1.6423686105111592</v>
      </c>
    </row>
    <row r="32" spans="1:22" ht="15" customHeight="1" x14ac:dyDescent="0.15">
      <c r="A32" s="5" t="s">
        <v>6</v>
      </c>
      <c r="B32" s="40">
        <f t="shared" si="23"/>
        <v>9</v>
      </c>
      <c r="C32" s="40">
        <v>10</v>
      </c>
      <c r="D32" s="40">
        <f t="shared" si="24"/>
        <v>13</v>
      </c>
      <c r="E32" s="40">
        <f t="shared" si="25"/>
        <v>0</v>
      </c>
      <c r="F32" s="40">
        <v>1</v>
      </c>
      <c r="G32" s="40">
        <v>18</v>
      </c>
      <c r="H32" s="40">
        <v>1</v>
      </c>
      <c r="I32" s="40">
        <v>19</v>
      </c>
      <c r="J32" s="61">
        <f t="shared" si="3"/>
        <v>0</v>
      </c>
      <c r="K32" s="61">
        <v>6.4716312056737584</v>
      </c>
      <c r="L32" s="61">
        <v>6.4716312056737584</v>
      </c>
      <c r="M32" s="40">
        <f t="shared" si="26"/>
        <v>9</v>
      </c>
      <c r="N32" s="40">
        <f t="shared" si="28"/>
        <v>13</v>
      </c>
      <c r="O32" s="41">
        <v>104</v>
      </c>
      <c r="P32" s="41">
        <v>1</v>
      </c>
      <c r="Q32" s="41">
        <v>12</v>
      </c>
      <c r="R32" s="41">
        <f t="shared" si="27"/>
        <v>4</v>
      </c>
      <c r="S32" s="41">
        <v>90</v>
      </c>
      <c r="T32" s="41">
        <v>1</v>
      </c>
      <c r="U32" s="41">
        <v>3</v>
      </c>
      <c r="V32" s="52">
        <v>58.244680851063833</v>
      </c>
    </row>
    <row r="33" spans="1:22" ht="15" customHeight="1" x14ac:dyDescent="0.15">
      <c r="A33" s="3" t="s">
        <v>5</v>
      </c>
      <c r="B33" s="42">
        <f t="shared" si="23"/>
        <v>-14</v>
      </c>
      <c r="C33" s="42">
        <v>-15</v>
      </c>
      <c r="D33" s="42">
        <f t="shared" si="24"/>
        <v>-107</v>
      </c>
      <c r="E33" s="42">
        <f>F33-H33</f>
        <v>-13</v>
      </c>
      <c r="F33" s="42">
        <v>6</v>
      </c>
      <c r="G33" s="42">
        <v>36</v>
      </c>
      <c r="H33" s="42">
        <v>19</v>
      </c>
      <c r="I33" s="42">
        <v>156</v>
      </c>
      <c r="J33" s="62">
        <f t="shared" si="3"/>
        <v>-19.94535519125683</v>
      </c>
      <c r="K33" s="62">
        <v>9.205548549810846</v>
      </c>
      <c r="L33" s="62">
        <v>29.150903741067676</v>
      </c>
      <c r="M33" s="42">
        <f>N33-R33</f>
        <v>-1</v>
      </c>
      <c r="N33" s="42">
        <f t="shared" si="28"/>
        <v>11</v>
      </c>
      <c r="O33" s="42">
        <v>205</v>
      </c>
      <c r="P33" s="42">
        <v>3</v>
      </c>
      <c r="Q33" s="42">
        <v>8</v>
      </c>
      <c r="R33" s="42">
        <f t="shared" si="27"/>
        <v>12</v>
      </c>
      <c r="S33" s="42">
        <v>192</v>
      </c>
      <c r="T33" s="42">
        <v>5</v>
      </c>
      <c r="U33" s="42">
        <v>7</v>
      </c>
      <c r="V33" s="49">
        <v>-1.5342580916351451</v>
      </c>
    </row>
    <row r="34" spans="1:22" ht="15" customHeight="1" x14ac:dyDescent="0.15">
      <c r="A34" s="3" t="s">
        <v>4</v>
      </c>
      <c r="B34" s="42">
        <f t="shared" si="23"/>
        <v>-5</v>
      </c>
      <c r="C34" s="42">
        <v>-4</v>
      </c>
      <c r="D34" s="42">
        <f t="shared" si="24"/>
        <v>-72</v>
      </c>
      <c r="E34" s="42">
        <f t="shared" si="25"/>
        <v>-5</v>
      </c>
      <c r="F34" s="42">
        <v>2</v>
      </c>
      <c r="G34" s="42">
        <v>20</v>
      </c>
      <c r="H34" s="42">
        <v>7</v>
      </c>
      <c r="I34" s="42">
        <v>79</v>
      </c>
      <c r="J34" s="62">
        <f t="shared" si="3"/>
        <v>-11.396278256525541</v>
      </c>
      <c r="K34" s="62">
        <v>4.5585113026102162</v>
      </c>
      <c r="L34" s="62">
        <v>15.954789559135756</v>
      </c>
      <c r="M34" s="42">
        <f t="shared" si="26"/>
        <v>0</v>
      </c>
      <c r="N34" s="42">
        <f t="shared" si="28"/>
        <v>11</v>
      </c>
      <c r="O34" s="42">
        <v>122</v>
      </c>
      <c r="P34" s="42">
        <v>6</v>
      </c>
      <c r="Q34" s="42">
        <v>5</v>
      </c>
      <c r="R34" s="42">
        <f t="shared" si="27"/>
        <v>11</v>
      </c>
      <c r="S34" s="42">
        <v>135</v>
      </c>
      <c r="T34" s="42">
        <v>6</v>
      </c>
      <c r="U34" s="42">
        <v>5</v>
      </c>
      <c r="V34" s="49">
        <v>0</v>
      </c>
    </row>
    <row r="35" spans="1:22" ht="15" customHeight="1" x14ac:dyDescent="0.15">
      <c r="A35" s="1" t="s">
        <v>3</v>
      </c>
      <c r="B35" s="43">
        <f t="shared" si="23"/>
        <v>-5</v>
      </c>
      <c r="C35" s="43">
        <v>14</v>
      </c>
      <c r="D35" s="43">
        <f t="shared" si="24"/>
        <v>-79</v>
      </c>
      <c r="E35" s="43">
        <f t="shared" si="25"/>
        <v>-6</v>
      </c>
      <c r="F35" s="43">
        <v>2</v>
      </c>
      <c r="G35" s="43">
        <v>25</v>
      </c>
      <c r="H35" s="43">
        <v>8</v>
      </c>
      <c r="I35" s="43">
        <v>83</v>
      </c>
      <c r="J35" s="63">
        <f t="shared" si="3"/>
        <v>-13.033386895197285</v>
      </c>
      <c r="K35" s="63">
        <v>4.3444622983990948</v>
      </c>
      <c r="L35" s="63">
        <v>17.377849193596379</v>
      </c>
      <c r="M35" s="43">
        <f t="shared" si="26"/>
        <v>1</v>
      </c>
      <c r="N35" s="43">
        <f t="shared" si="28"/>
        <v>7</v>
      </c>
      <c r="O35" s="47">
        <v>125</v>
      </c>
      <c r="P35" s="47">
        <v>4</v>
      </c>
      <c r="Q35" s="47">
        <v>3</v>
      </c>
      <c r="R35" s="47">
        <f t="shared" si="27"/>
        <v>6</v>
      </c>
      <c r="S35" s="47">
        <v>146</v>
      </c>
      <c r="T35" s="47">
        <v>2</v>
      </c>
      <c r="U35" s="47">
        <v>4</v>
      </c>
      <c r="V35" s="54">
        <v>2.172231149199547</v>
      </c>
    </row>
    <row r="36" spans="1:22" ht="15" customHeight="1" x14ac:dyDescent="0.15">
      <c r="A36" s="5" t="s">
        <v>2</v>
      </c>
      <c r="B36" s="40">
        <f t="shared" si="23"/>
        <v>-12</v>
      </c>
      <c r="C36" s="40">
        <v>-14</v>
      </c>
      <c r="D36" s="40">
        <f t="shared" si="24"/>
        <v>-70</v>
      </c>
      <c r="E36" s="40">
        <f t="shared" si="25"/>
        <v>-7</v>
      </c>
      <c r="F36" s="40">
        <v>0</v>
      </c>
      <c r="G36" s="40">
        <v>6</v>
      </c>
      <c r="H36" s="40">
        <v>7</v>
      </c>
      <c r="I36" s="40">
        <v>56</v>
      </c>
      <c r="J36" s="61">
        <f t="shared" si="3"/>
        <v>-39.483851027661878</v>
      </c>
      <c r="K36" s="61">
        <v>0</v>
      </c>
      <c r="L36" s="61">
        <v>39.483851027661878</v>
      </c>
      <c r="M36" s="40">
        <f t="shared" si="26"/>
        <v>-5</v>
      </c>
      <c r="N36" s="40">
        <f t="shared" si="28"/>
        <v>2</v>
      </c>
      <c r="O36" s="40">
        <v>38</v>
      </c>
      <c r="P36" s="40">
        <v>1</v>
      </c>
      <c r="Q36" s="40">
        <v>1</v>
      </c>
      <c r="R36" s="40">
        <f t="shared" si="27"/>
        <v>7</v>
      </c>
      <c r="S36" s="40">
        <v>58</v>
      </c>
      <c r="T36" s="40">
        <v>3</v>
      </c>
      <c r="U36" s="40">
        <v>4</v>
      </c>
      <c r="V36" s="48">
        <v>-28.202750734044201</v>
      </c>
    </row>
    <row r="37" spans="1:22" ht="15" customHeight="1" x14ac:dyDescent="0.15">
      <c r="A37" s="3" t="s">
        <v>1</v>
      </c>
      <c r="B37" s="42">
        <f t="shared" si="23"/>
        <v>-2</v>
      </c>
      <c r="C37" s="42">
        <v>0</v>
      </c>
      <c r="D37" s="42">
        <f t="shared" si="24"/>
        <v>-40</v>
      </c>
      <c r="E37" s="42">
        <f t="shared" si="25"/>
        <v>-3</v>
      </c>
      <c r="F37" s="42">
        <v>0</v>
      </c>
      <c r="G37" s="42">
        <v>6</v>
      </c>
      <c r="H37" s="42">
        <v>3</v>
      </c>
      <c r="I37" s="42">
        <v>32</v>
      </c>
      <c r="J37" s="62">
        <f t="shared" si="3"/>
        <v>-23.487773487773488</v>
      </c>
      <c r="K37" s="62">
        <v>0</v>
      </c>
      <c r="L37" s="62">
        <v>23.487773487773488</v>
      </c>
      <c r="M37" s="42">
        <f t="shared" si="26"/>
        <v>1</v>
      </c>
      <c r="N37" s="42">
        <f t="shared" si="28"/>
        <v>1</v>
      </c>
      <c r="O37" s="42">
        <v>31</v>
      </c>
      <c r="P37" s="42">
        <v>1</v>
      </c>
      <c r="Q37" s="42">
        <v>0</v>
      </c>
      <c r="R37" s="42">
        <f t="shared" si="27"/>
        <v>0</v>
      </c>
      <c r="S37" s="42">
        <v>45</v>
      </c>
      <c r="T37" s="42">
        <v>0</v>
      </c>
      <c r="U37" s="42">
        <v>0</v>
      </c>
      <c r="V37" s="49">
        <v>7.8292578292578279</v>
      </c>
    </row>
    <row r="38" spans="1:22" ht="15" customHeight="1" x14ac:dyDescent="0.15">
      <c r="A38" s="1" t="s">
        <v>0</v>
      </c>
      <c r="B38" s="43">
        <f t="shared" si="23"/>
        <v>-2</v>
      </c>
      <c r="C38" s="43">
        <v>0</v>
      </c>
      <c r="D38" s="43">
        <f t="shared" si="24"/>
        <v>-36</v>
      </c>
      <c r="E38" s="43">
        <f t="shared" si="25"/>
        <v>-1</v>
      </c>
      <c r="F38" s="43">
        <v>0</v>
      </c>
      <c r="G38" s="43">
        <v>7</v>
      </c>
      <c r="H38" s="43">
        <v>1</v>
      </c>
      <c r="I38" s="43">
        <v>42</v>
      </c>
      <c r="J38" s="63">
        <f t="shared" si="3"/>
        <v>-8.6533902323376015</v>
      </c>
      <c r="K38" s="63">
        <v>0</v>
      </c>
      <c r="L38" s="63">
        <v>8.6533902323376015</v>
      </c>
      <c r="M38" s="43">
        <f t="shared" si="26"/>
        <v>-1</v>
      </c>
      <c r="N38" s="43">
        <f t="shared" si="28"/>
        <v>2</v>
      </c>
      <c r="O38" s="43">
        <v>29</v>
      </c>
      <c r="P38" s="43">
        <v>1</v>
      </c>
      <c r="Q38" s="43">
        <v>1</v>
      </c>
      <c r="R38" s="43">
        <f t="shared" si="27"/>
        <v>3</v>
      </c>
      <c r="S38" s="43">
        <v>30</v>
      </c>
      <c r="T38" s="43">
        <v>3</v>
      </c>
      <c r="U38" s="43">
        <v>0</v>
      </c>
      <c r="V38" s="53">
        <v>-8.6533902323375997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2021-07-19T01:07:33Z</dcterms:modified>
</cp:coreProperties>
</file>