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63" activeTab="10"/>
  </bookViews>
  <sheets>
    <sheet name="07-01" sheetId="1" r:id="rId1"/>
    <sheet name="07-02" sheetId="2" r:id="rId2"/>
    <sheet name="07-03" sheetId="3" r:id="rId3"/>
    <sheet name="07-04" sheetId="4" r:id="rId4"/>
    <sheet name="07-05" sheetId="5" r:id="rId5"/>
    <sheet name="07-06" sheetId="6" r:id="rId6"/>
    <sheet name="07-07" sheetId="7" r:id="rId7"/>
    <sheet name="07-08" sheetId="8" r:id="rId8"/>
    <sheet name="07-09" sheetId="9" r:id="rId9"/>
    <sheet name="07-10" sheetId="10" r:id="rId10"/>
    <sheet name="07-11" sheetId="11" r:id="rId11"/>
    <sheet name="07-12" sheetId="12" r:id="rId12"/>
    <sheet name="07-13" sheetId="13" r:id="rId13"/>
  </sheets>
  <definedNames>
    <definedName name="_xlnm.Print_Area" localSheetId="2">'07-03'!$A$1:$AB$10</definedName>
    <definedName name="_xlnm.Print_Area" localSheetId="3">'07-04'!$A$1:$H$14</definedName>
    <definedName name="_xlnm.Print_Area" localSheetId="4">'07-05'!$A$1:$W$15</definedName>
    <definedName name="_xlnm.Print_Area" localSheetId="5">'07-06'!$A$1:$W$15</definedName>
    <definedName name="_xlnm.Print_Area" localSheetId="6">'07-07'!$A$1:$AF$18</definedName>
    <definedName name="_xlnm.Print_Area" localSheetId="7">'07-08'!$A$1:$AI$21</definedName>
    <definedName name="_xlnm.Print_Area" localSheetId="9">'07-10'!$B$1:$AT$12</definedName>
    <definedName name="_xlnm.Print_Area" localSheetId="11">'07-12'!$A$1:$J$12</definedName>
    <definedName name="_xlnm.Print_Area" localSheetId="12">'07-13'!$A$1:$I$15</definedName>
  </definedNames>
  <calcPr fullCalcOnLoad="1" refMode="R1C1"/>
</workbook>
</file>

<file path=xl/sharedStrings.xml><?xml version="1.0" encoding="utf-8"?>
<sst xmlns="http://schemas.openxmlformats.org/spreadsheetml/2006/main" count="555" uniqueCount="262">
  <si>
    <t>市　　立</t>
  </si>
  <si>
    <t>～</t>
  </si>
  <si>
    <t>（単位：校）</t>
  </si>
  <si>
    <t>（単位：校）</t>
  </si>
  <si>
    <t>（単位：人）</t>
  </si>
  <si>
    <t>総　　　　数</t>
  </si>
  <si>
    <t xml:space="preserve"> 鳥 取 市</t>
  </si>
  <si>
    <t>区　　　分</t>
  </si>
  <si>
    <t>～</t>
  </si>
  <si>
    <t>総　　　数</t>
  </si>
  <si>
    <t>知的障害</t>
  </si>
  <si>
    <t>言語障害</t>
  </si>
  <si>
    <t>情緒障害</t>
  </si>
  <si>
    <t>養護助教諭</t>
  </si>
  <si>
    <t>男</t>
  </si>
  <si>
    <t>女</t>
  </si>
  <si>
    <t>負担法による者（公立）</t>
  </si>
  <si>
    <t>事務職員</t>
  </si>
  <si>
    <t>学校栄養職員</t>
  </si>
  <si>
    <t>用務員</t>
  </si>
  <si>
    <t xml:space="preserve">国　立 </t>
  </si>
  <si>
    <t xml:space="preserve">公　立 </t>
  </si>
  <si>
    <t>総数</t>
  </si>
  <si>
    <t>（単位：人）</t>
  </si>
  <si>
    <t>（単位：人）</t>
  </si>
  <si>
    <t>区　　分</t>
  </si>
  <si>
    <t>（単位：校）</t>
  </si>
  <si>
    <t>区　　　分</t>
  </si>
  <si>
    <t>総　　数</t>
  </si>
  <si>
    <t>組合立</t>
  </si>
  <si>
    <t>区　　　分</t>
  </si>
  <si>
    <t>総数</t>
  </si>
  <si>
    <t>25以上</t>
  </si>
  <si>
    <t>総　数</t>
  </si>
  <si>
    <t xml:space="preserve">私　立 </t>
  </si>
  <si>
    <t>７人
以下</t>
  </si>
  <si>
    <t>（単位：学級）</t>
  </si>
  <si>
    <t>区　　分</t>
  </si>
  <si>
    <t>総 数</t>
  </si>
  <si>
    <t>～</t>
  </si>
  <si>
    <t>区　　分</t>
  </si>
  <si>
    <t>学校歯科医</t>
  </si>
  <si>
    <t>学校薬剤師</t>
  </si>
  <si>
    <t>養護職員
（看護師等）</t>
  </si>
  <si>
    <t>病弱・
身体虚弱</t>
  </si>
  <si>
    <t>本　校</t>
  </si>
  <si>
    <t>分　校</t>
  </si>
  <si>
    <t>　国　立（本校）</t>
  </si>
  <si>
    <t>　公　立（本校）</t>
  </si>
  <si>
    <t>　公　立（分校）</t>
  </si>
  <si>
    <t>　私　立（本校）</t>
  </si>
  <si>
    <t>公　　立</t>
  </si>
  <si>
    <t xml:space="preserve">国　　立 </t>
  </si>
  <si>
    <t xml:space="preserve">公　　立 </t>
  </si>
  <si>
    <t xml:space="preserve">私　　立 </t>
  </si>
  <si>
    <t>国　　立</t>
  </si>
  <si>
    <t>公　　立</t>
  </si>
  <si>
    <t>私　　立</t>
  </si>
  <si>
    <t>700人
以上</t>
  </si>
  <si>
    <t>国　　立</t>
  </si>
  <si>
    <t>公　　立</t>
  </si>
  <si>
    <t>私　　立</t>
  </si>
  <si>
    <t>公　　立</t>
  </si>
  <si>
    <t>私　　立</t>
  </si>
  <si>
    <t>総　　数</t>
  </si>
  <si>
    <t>私　立</t>
  </si>
  <si>
    <t>町　立</t>
  </si>
  <si>
    <t>村　立</t>
  </si>
  <si>
    <t>国　立</t>
  </si>
  <si>
    <t>総　数</t>
  </si>
  <si>
    <t>２個学年</t>
  </si>
  <si>
    <t>総　数</t>
  </si>
  <si>
    <t>総　数</t>
  </si>
  <si>
    <t>弱　視</t>
  </si>
  <si>
    <t>難　聴</t>
  </si>
  <si>
    <t>区　分</t>
  </si>
  <si>
    <t>区　　分</t>
  </si>
  <si>
    <t xml:space="preserve">総　　　　数 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</si>
  <si>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</si>
  <si>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>警備員・
その他</t>
  </si>
  <si>
    <t>総　　　　数</t>
  </si>
  <si>
    <t>「教員」（本務者）、（兼務者）以外の教員</t>
  </si>
  <si>
    <t>学校給食
調理従事員</t>
  </si>
  <si>
    <t>1学級</t>
  </si>
  <si>
    <t>単式学級</t>
  </si>
  <si>
    <t xml:space="preserve">複式学級   </t>
  </si>
  <si>
    <t>特別支援学級</t>
  </si>
  <si>
    <t>肢体
不自由</t>
  </si>
  <si>
    <t>学校図書館
事　務　員</t>
  </si>
  <si>
    <t xml:space="preserve"> その他の者</t>
  </si>
  <si>
    <t xml:space="preserve"> そ　の　他　の　者</t>
  </si>
  <si>
    <t>＜義務教育学校＞</t>
  </si>
  <si>
    <t>400人
以上</t>
  </si>
  <si>
    <t>＜義務教育学校＞</t>
  </si>
  <si>
    <t>第７－３表　学級数別学校数</t>
  </si>
  <si>
    <t>第７－３表　続き</t>
  </si>
  <si>
    <t>第７－４表　　市町村別収容人員別学級数</t>
  </si>
  <si>
    <t>(単位：学級）</t>
  </si>
  <si>
    <t>１学年</t>
  </si>
  <si>
    <t>２学年</t>
  </si>
  <si>
    <t>３学年</t>
  </si>
  <si>
    <t>４学年</t>
  </si>
  <si>
    <t>５学年</t>
  </si>
  <si>
    <t>６学年</t>
  </si>
  <si>
    <t>７学年</t>
  </si>
  <si>
    <t>８学年</t>
  </si>
  <si>
    <t>９学年</t>
  </si>
  <si>
    <t xml:space="preserve">第７－５表  続き  </t>
  </si>
  <si>
    <t>＜義務教育学校＞</t>
  </si>
  <si>
    <t>＜義務教育学校＞</t>
  </si>
  <si>
    <t>平成30年度</t>
  </si>
  <si>
    <t>平成30年度</t>
  </si>
  <si>
    <t xml:space="preserve">第７－７表　続き   </t>
  </si>
  <si>
    <t>第７－８表　続き</t>
  </si>
  <si>
    <t>第７－９表　市町村別学校医等の数</t>
  </si>
  <si>
    <t>18学級以上</t>
  </si>
  <si>
    <t>＜義務教育学校＞</t>
  </si>
  <si>
    <t xml:space="preserve">  第７－１０表　続き</t>
  </si>
  <si>
    <t>　区　　分</t>
  </si>
  <si>
    <t>学 校 数（校）</t>
  </si>
  <si>
    <t>学　級　数（学級）</t>
  </si>
  <si>
    <t>教員数（人）</t>
  </si>
  <si>
    <t>職員数（人）</t>
  </si>
  <si>
    <t xml:space="preserve"> 区    分</t>
  </si>
  <si>
    <t>総　　　数</t>
  </si>
  <si>
    <t>（本務者）</t>
  </si>
  <si>
    <t>（本務者）</t>
  </si>
  <si>
    <t>総数</t>
  </si>
  <si>
    <t>本校</t>
  </si>
  <si>
    <t>分校</t>
  </si>
  <si>
    <t>単式</t>
  </si>
  <si>
    <t>複式</t>
  </si>
  <si>
    <t>特別
支援</t>
  </si>
  <si>
    <t>総　数</t>
  </si>
  <si>
    <t>県　　　計</t>
  </si>
  <si>
    <t>市　　計</t>
  </si>
  <si>
    <t>鳥 取 市</t>
  </si>
  <si>
    <t>令和元年度</t>
  </si>
  <si>
    <t>区　　分</t>
  </si>
  <si>
    <t xml:space="preserve">
卒業者数（人）
①</t>
  </si>
  <si>
    <t>Ａ　高　　等　　学　　校　　等　　進　　学　　者（人）</t>
  </si>
  <si>
    <t>Ｂ 専修学校</t>
  </si>
  <si>
    <t>Ｃ 専修学校</t>
  </si>
  <si>
    <t>Ｄ 公共職能力</t>
  </si>
  <si>
    <t>Ｅ　就職者等（人）</t>
  </si>
  <si>
    <t>不詳・死亡（人）</t>
  </si>
  <si>
    <t>左記Ａ、Ｂ、Ｃ、Ｄのうち就職している者
（再掲）</t>
  </si>
  <si>
    <t>高等学校等進学率
（Ａ/①）（％）</t>
  </si>
  <si>
    <t>就職率
②/①＝（％）</t>
  </si>
  <si>
    <t>総　　　　数</t>
  </si>
  <si>
    <t>高　 等　 学　 校 　本　 科</t>
  </si>
  <si>
    <t>中等教育
学校後期
課程本科（全日制）</t>
  </si>
  <si>
    <t>高　　等</t>
  </si>
  <si>
    <t>特別支援学</t>
  </si>
  <si>
    <t>高等学校</t>
  </si>
  <si>
    <t xml:space="preserve"> (高等課程）</t>
  </si>
  <si>
    <t xml:space="preserve"> (一般課程）</t>
  </si>
  <si>
    <t>開発施設</t>
  </si>
  <si>
    <t>自営業主</t>
  </si>
  <si>
    <t>常用労働者</t>
  </si>
  <si>
    <t>臨時
労働者</t>
  </si>
  <si>
    <t>Ａのうち
就職して
いる者
（人）</t>
  </si>
  <si>
    <t>Bのうち
就職して
いる者
（人）</t>
  </si>
  <si>
    <t>Cのうち
就職して
いる者
（人）</t>
  </si>
  <si>
    <t>Dのうち
就職して
いる者
（人）</t>
  </si>
  <si>
    <t>全 日 制</t>
  </si>
  <si>
    <t>定 時 制</t>
  </si>
  <si>
    <t>通 信 制</t>
  </si>
  <si>
    <t>専門学校</t>
  </si>
  <si>
    <t>校 高 等 部</t>
  </si>
  <si>
    <t>別　 科</t>
  </si>
  <si>
    <t>進 学 者
（人）</t>
  </si>
  <si>
    <t>等入学者
（人）</t>
  </si>
  <si>
    <t>無期雇用
労働者</t>
  </si>
  <si>
    <t>有期雇用
労働者</t>
  </si>
  <si>
    <t>計</t>
  </si>
  <si>
    <t>国　　立</t>
  </si>
  <si>
    <t>公　　立</t>
  </si>
  <si>
    <t>私　　立</t>
  </si>
  <si>
    <t>男</t>
  </si>
  <si>
    <t>女</t>
  </si>
  <si>
    <t>（単位：人）</t>
  </si>
  <si>
    <t>総　　　　数</t>
  </si>
  <si>
    <t>公　　　　立</t>
  </si>
  <si>
    <t>高等学校
本科全日制</t>
  </si>
  <si>
    <t>高等学校
本科定時制</t>
  </si>
  <si>
    <t>高等専門学校</t>
  </si>
  <si>
    <t>特別支援学校
高等部本科</t>
  </si>
  <si>
    <t>＜義務教育学校＞</t>
  </si>
  <si>
    <t>第７－１２表　高等学校等進学者の割合</t>
  </si>
  <si>
    <t>中等教育学校
後期課程本科全日制</t>
  </si>
  <si>
    <t>高等学校
本科通信制</t>
  </si>
  <si>
    <t xml:space="preserve">第７－６表  続き  </t>
  </si>
  <si>
    <t>児　童　生　徒　数（人）</t>
  </si>
  <si>
    <t>第７－１３表　　高等学校・高等専門学校等への入学志願者数</t>
  </si>
  <si>
    <t>（注）１ 「単式学級」とは、同一学年の生徒のみで編制している学級をいう</t>
  </si>
  <si>
    <t>　　　２ 「複式学級」とは、２以上の学年の生徒を１学級に編制している学級をいう</t>
  </si>
  <si>
    <t>（注）１ 「単式学級」とは、同一学年の児童生徒のみで編制している学級をいう</t>
  </si>
  <si>
    <t>　　　２ 「複式学級」とは、２以上の学年の児童生徒を１学級に編制している学級をいう</t>
  </si>
  <si>
    <t>（注）１　就職率は、就職進学者（進学または入学している者のうち就職している者）を含む</t>
  </si>
  <si>
    <t>　　　 　　給与が支給されている者をいう</t>
  </si>
  <si>
    <t>令和元年度</t>
  </si>
  <si>
    <t>令和元年度</t>
  </si>
  <si>
    <t>左記Ｅの有期雇用労働者のうち雇用契約期間が一年以上、かつかつフルタイム勤務相当の者（再掲）（人）</t>
  </si>
  <si>
    <t>就職者
（再掲）
（人）
注２
②</t>
  </si>
  <si>
    <t xml:space="preserve">第７－５表  　市町村別編制方式別学級数  </t>
  </si>
  <si>
    <t>第７－１１　続き</t>
  </si>
  <si>
    <t>２年度</t>
  </si>
  <si>
    <t>３年度</t>
  </si>
  <si>
    <t>　　２年度</t>
  </si>
  <si>
    <t>　　３年度</t>
  </si>
  <si>
    <t>　　２年度</t>
  </si>
  <si>
    <t>　　３年度</t>
  </si>
  <si>
    <t>第７－２表　児童生徒数別学校数</t>
  </si>
  <si>
    <t>第７－１表　設置者別学校数</t>
  </si>
  <si>
    <t>第７－６表  　市町村別編制方式別児童生徒数</t>
  </si>
  <si>
    <t xml:space="preserve">第７－７表　　市町村別教員数 （ 本務者 ） </t>
  </si>
  <si>
    <t>（注）１「負担法による者」とは、公立学校の職員で「市町村立学校職員給与負担法」により都道府県費から給与が支給されている者をいう</t>
  </si>
  <si>
    <t xml:space="preserve"> 　　  ２「市町村別教員数（本務者）」以外の教員とは、教員として発令されているが、関係諸法令に定める条件を満たさず市町村費により</t>
  </si>
  <si>
    <t>第７－８表　市町村別職員数 ( 本務者 ）</t>
  </si>
  <si>
    <t>区　　分</t>
  </si>
  <si>
    <t>第７－１０表　市町村別学校数 、学級数 、児童生徒数及び教職員数</t>
  </si>
  <si>
    <t>左記
以外
の者
（人）</t>
  </si>
  <si>
    <t>第７－１１表　市町村別状況別卒業者数</t>
  </si>
  <si>
    <t>区　分</t>
  </si>
  <si>
    <t>進学率（％）（ Ｂ/Ａ ）</t>
  </si>
  <si>
    <t>総　数</t>
  </si>
  <si>
    <t>　35人</t>
  </si>
  <si>
    <t xml:space="preserve"> 鳥 取 市</t>
  </si>
  <si>
    <t>１　学　年</t>
  </si>
  <si>
    <t>２　学　年</t>
  </si>
  <si>
    <t>３　学　年</t>
  </si>
  <si>
    <t>４　学　年</t>
  </si>
  <si>
    <t>５　学　年</t>
  </si>
  <si>
    <t>６　学　年</t>
  </si>
  <si>
    <t>７　学　年</t>
  </si>
  <si>
    <t>８　学　年</t>
  </si>
  <si>
    <t>９　学　年</t>
  </si>
  <si>
    <t xml:space="preserve"> 　　 ２　就職者とは、自営業主、常用労働者のうち無期雇用労働者、左記Ａ、Ｂ、Ｃ、Ｄのうち就職している者（再掲）及び左記Ｅの有期雇用労働者の
　　　　　うち雇用契約期間が一年以上、かつかつフルタイム勤務相当の者（再掲）の計</t>
  </si>
  <si>
    <t>49人</t>
  </si>
  <si>
    <t>99人</t>
  </si>
  <si>
    <t>149人</t>
  </si>
  <si>
    <t>199人</t>
  </si>
  <si>
    <t>249人</t>
  </si>
  <si>
    <t>299人</t>
  </si>
  <si>
    <t>399人</t>
  </si>
  <si>
    <t>14学級</t>
  </si>
  <si>
    <t>12人</t>
  </si>
  <si>
    <t>20人</t>
  </si>
  <si>
    <t>25人</t>
  </si>
  <si>
    <t>30人</t>
  </si>
  <si>
    <t>養護教諭</t>
  </si>
  <si>
    <t>主幹教諭</t>
  </si>
  <si>
    <t>校　　長</t>
  </si>
  <si>
    <t>副校長</t>
  </si>
  <si>
    <t>教　頭</t>
  </si>
  <si>
    <t>教　　諭</t>
  </si>
  <si>
    <t>栄養教諭</t>
  </si>
  <si>
    <t>講　　師</t>
  </si>
  <si>
    <t>Ａ　卒業者数（人）</t>
  </si>
  <si>
    <t>Ｂ　進学者数（人）</t>
  </si>
  <si>
    <t>総  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</si>
</sst>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_ * #,##0_ ;_ * \-#,##0_ ;_ * &quot;…&quot;_ ;_ @_ "/>
    <numFmt numFmtId="178" formatCode="0\ \ \ \ \ \ \ \ \ \ \ \ \ \ "/>
    <numFmt numFmtId="179" formatCode="0\ \ \ \ \ \ \ \ "/>
    <numFmt numFmtId="180" formatCode="0\ \ \ \ \ \ \ \ \ \ \ "/>
    <numFmt numFmtId="181" formatCode="_ * #,##0\ \ \ \ \ _ ;_ * \-#,##0\ \ \ \ \ _ ;_ * &quot;-&quot;\ \ \ \ \ _ ;_ @\ \ \ \ \ 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 * #,##0;_ * \-#,##0;_ * &quot;-&quot;;_ @"/>
    <numFmt numFmtId="187" formatCode="_ * #,##0.0_ ;_ * \-#,##0.0_ ;_ * &quot;-&quot;?_ ;_ @_ "/>
    <numFmt numFmtId="188" formatCode="_ * #,##0.0_ ;_ * \-#,##0.0_ ;_ * &quot;-&quot;_ ;_ @_ "/>
    <numFmt numFmtId="189" formatCode="#,##0_ "/>
    <numFmt numFmtId="190" formatCode="#,##0.0_ "/>
    <numFmt numFmtId="191" formatCode="#,##0\ _ "/>
    <numFmt numFmtId="192" formatCode="0.0\ \ \ "/>
    <numFmt numFmtId="193" formatCode="_ * #,##0_ \ \ ;_ * \-#,##0_ \ \ ;_ * &quot;-&quot;_ \ \ ;_ @_ \ \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b/>
      <sz val="10.5"/>
      <name val="ＭＳ 明朝"/>
      <family val="1"/>
    </font>
    <font>
      <b/>
      <sz val="10.5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41" fontId="5" fillId="0" borderId="0" xfId="5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1" fontId="5" fillId="0" borderId="0" xfId="0" applyNumberFormat="1" applyFont="1" applyAlignment="1">
      <alignment vertical="center" shrinkToFit="1"/>
    </xf>
    <xf numFmtId="41" fontId="5" fillId="0" borderId="15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5" fillId="0" borderId="19" xfId="0" applyNumberFormat="1" applyFont="1" applyBorder="1" applyAlignment="1">
      <alignment horizontal="distributed" vertical="center"/>
    </xf>
    <xf numFmtId="181" fontId="5" fillId="0" borderId="19" xfId="0" applyNumberFormat="1" applyFont="1" applyBorder="1" applyAlignment="1">
      <alignment horizontal="distributed" vertical="center" wrapText="1"/>
    </xf>
    <xf numFmtId="181" fontId="5" fillId="0" borderId="14" xfId="0" applyNumberFormat="1" applyFont="1" applyBorder="1" applyAlignment="1">
      <alignment vertical="center" shrinkToFit="1"/>
    </xf>
    <xf numFmtId="181" fontId="5" fillId="0" borderId="0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10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9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1" fontId="17" fillId="0" borderId="10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textRotation="90"/>
    </xf>
    <xf numFmtId="41" fontId="9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top"/>
    </xf>
    <xf numFmtId="0" fontId="14" fillId="0" borderId="0" xfId="0" applyFont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41" fontId="6" fillId="0" borderId="16" xfId="0" applyNumberFormat="1" applyFont="1" applyBorder="1" applyAlignment="1">
      <alignment vertical="center" shrinkToFit="1"/>
    </xf>
    <xf numFmtId="41" fontId="5" fillId="0" borderId="16" xfId="0" applyNumberFormat="1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3" fillId="0" borderId="11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top"/>
    </xf>
    <xf numFmtId="41" fontId="5" fillId="0" borderId="19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41" fontId="23" fillId="0" borderId="0" xfId="0" applyNumberFormat="1" applyFont="1" applyBorder="1" applyAlignment="1">
      <alignment horizontal="right" vertical="center"/>
    </xf>
    <xf numFmtId="41" fontId="23" fillId="0" borderId="16" xfId="0" applyNumberFormat="1" applyFont="1" applyBorder="1" applyAlignment="1">
      <alignment horizontal="right" vertical="center"/>
    </xf>
    <xf numFmtId="41" fontId="5" fillId="0" borderId="0" xfId="63" applyNumberFormat="1" applyFont="1" applyAlignment="1">
      <alignment vertical="center" shrinkToFit="1"/>
      <protection/>
    </xf>
    <xf numFmtId="41" fontId="5" fillId="0" borderId="16" xfId="63" applyNumberFormat="1" applyFont="1" applyBorder="1" applyAlignment="1">
      <alignment vertical="center" shrinkToFit="1"/>
      <protection/>
    </xf>
    <xf numFmtId="0" fontId="21" fillId="0" borderId="0" xfId="0" applyFont="1" applyAlignment="1">
      <alignment horizontal="center" vertical="center"/>
    </xf>
    <xf numFmtId="41" fontId="5" fillId="0" borderId="0" xfId="63" applyNumberFormat="1" applyFont="1" applyBorder="1" applyAlignment="1">
      <alignment vertical="center" shrinkToFit="1"/>
      <protection/>
    </xf>
    <xf numFmtId="0" fontId="18" fillId="0" borderId="22" xfId="0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2" fillId="0" borderId="14" xfId="0" applyFont="1" applyBorder="1" applyAlignment="1">
      <alignment horizontal="center" vertical="center"/>
    </xf>
    <xf numFmtId="41" fontId="5" fillId="0" borderId="0" xfId="63" applyNumberFormat="1" applyFont="1">
      <alignment vertical="center"/>
      <protection/>
    </xf>
    <xf numFmtId="181" fontId="5" fillId="0" borderId="0" xfId="63" applyNumberFormat="1" applyFont="1" applyAlignment="1">
      <alignment vertical="center" shrinkToFit="1"/>
      <protection/>
    </xf>
    <xf numFmtId="181" fontId="5" fillId="0" borderId="14" xfId="63" applyNumberFormat="1" applyFont="1" applyBorder="1" applyAlignment="1">
      <alignment vertical="center" shrinkToFit="1"/>
      <protection/>
    </xf>
    <xf numFmtId="0" fontId="22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1" fillId="0" borderId="0" xfId="63" applyFont="1" applyAlignment="1">
      <alignment vertical="center" shrinkToFit="1"/>
      <protection/>
    </xf>
    <xf numFmtId="41" fontId="9" fillId="0" borderId="12" xfId="0" applyNumberFormat="1" applyFont="1" applyBorder="1" applyAlignment="1">
      <alignment horizontal="center" vertical="center"/>
    </xf>
    <xf numFmtId="41" fontId="5" fillId="0" borderId="12" xfId="63" applyNumberFormat="1" applyFont="1" applyBorder="1" applyAlignment="1">
      <alignment vertical="center" shrinkToFit="1"/>
      <protection/>
    </xf>
    <xf numFmtId="41" fontId="5" fillId="0" borderId="10" xfId="63" applyNumberFormat="1" applyFont="1" applyBorder="1" applyAlignment="1">
      <alignment vertical="center" shrinkToFit="1"/>
      <protection/>
    </xf>
    <xf numFmtId="41" fontId="5" fillId="0" borderId="17" xfId="63" applyNumberFormat="1" applyFont="1" applyBorder="1" applyAlignment="1">
      <alignment vertical="center" shrinkToFit="1"/>
      <protection/>
    </xf>
    <xf numFmtId="0" fontId="5" fillId="0" borderId="0" xfId="63" applyFont="1" applyAlignment="1">
      <alignment vertical="center" shrinkToFit="1"/>
      <protection/>
    </xf>
    <xf numFmtId="41" fontId="23" fillId="0" borderId="0" xfId="0" applyNumberFormat="1" applyFont="1" applyAlignment="1">
      <alignment vertical="center" shrinkToFit="1"/>
    </xf>
    <xf numFmtId="41" fontId="23" fillId="0" borderId="0" xfId="50" applyNumberFormat="1" applyFont="1" applyBorder="1" applyAlignment="1">
      <alignment horizontal="right" vertical="center"/>
    </xf>
    <xf numFmtId="41" fontId="22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0" xfId="63" applyFont="1" applyBorder="1" applyAlignment="1">
      <alignment vertical="center" shrinkToFit="1"/>
      <protection/>
    </xf>
    <xf numFmtId="0" fontId="21" fillId="0" borderId="0" xfId="0" applyFont="1" applyAlignment="1">
      <alignment/>
    </xf>
    <xf numFmtId="41" fontId="5" fillId="0" borderId="10" xfId="63" applyNumberFormat="1" applyFont="1" applyBorder="1">
      <alignment vertical="center"/>
      <protection/>
    </xf>
    <xf numFmtId="41" fontId="5" fillId="0" borderId="15" xfId="63" applyNumberFormat="1" applyFont="1" applyBorder="1" applyAlignment="1">
      <alignment vertical="center" shrinkToFit="1"/>
      <protection/>
    </xf>
    <xf numFmtId="0" fontId="9" fillId="0" borderId="12" xfId="0" applyFont="1" applyBorder="1" applyAlignment="1">
      <alignment horizontal="distributed" vertical="center" wrapText="1"/>
    </xf>
    <xf numFmtId="181" fontId="5" fillId="0" borderId="18" xfId="63" applyNumberFormat="1" applyFont="1" applyBorder="1" applyAlignment="1">
      <alignment vertical="center" shrinkToFit="1"/>
      <protection/>
    </xf>
    <xf numFmtId="181" fontId="5" fillId="0" borderId="10" xfId="63" applyNumberFormat="1" applyFont="1" applyBorder="1" applyAlignment="1">
      <alignment vertical="center" shrinkToFit="1"/>
      <protection/>
    </xf>
    <xf numFmtId="41" fontId="5" fillId="0" borderId="0" xfId="0" applyNumberFormat="1" applyFont="1" applyAlignment="1">
      <alignment horizontal="center" vertical="center" shrinkToFit="1"/>
    </xf>
    <xf numFmtId="41" fontId="5" fillId="0" borderId="0" xfId="63" applyNumberFormat="1" applyFont="1" applyAlignment="1">
      <alignment horizontal="center" vertical="center" shrinkToFit="1"/>
      <protection/>
    </xf>
    <xf numFmtId="41" fontId="5" fillId="0" borderId="0" xfId="0" applyNumberFormat="1" applyFont="1" applyFill="1" applyAlignment="1">
      <alignment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41" fontId="5" fillId="0" borderId="0" xfId="63" applyNumberFormat="1" applyFont="1" applyBorder="1">
      <alignment vertical="center"/>
      <protection/>
    </xf>
    <xf numFmtId="0" fontId="16" fillId="0" borderId="0" xfId="64" applyNumberFormat="1" applyFont="1" applyFill="1" applyAlignment="1" applyProtection="1">
      <alignment vertical="center"/>
      <protection locked="0"/>
    </xf>
    <xf numFmtId="0" fontId="29" fillId="0" borderId="0" xfId="64" applyNumberFormat="1" applyFont="1" applyFill="1" applyAlignment="1" applyProtection="1">
      <alignment vertical="center"/>
      <protection locked="0"/>
    </xf>
    <xf numFmtId="0" fontId="29" fillId="0" borderId="24" xfId="64" applyFont="1" applyFill="1" applyBorder="1" applyAlignment="1">
      <alignment vertical="center"/>
      <protection/>
    </xf>
    <xf numFmtId="0" fontId="29" fillId="0" borderId="0" xfId="64" applyNumberFormat="1" applyFont="1" applyFill="1" applyBorder="1" applyAlignment="1" applyProtection="1">
      <alignment vertical="center"/>
      <protection locked="0"/>
    </xf>
    <xf numFmtId="0" fontId="29" fillId="0" borderId="0" xfId="64" applyFont="1" applyFill="1" applyBorder="1" applyAlignment="1">
      <alignment vertical="center"/>
      <protection/>
    </xf>
    <xf numFmtId="0" fontId="14" fillId="0" borderId="24" xfId="64" applyFont="1" applyFill="1" applyBorder="1" applyAlignment="1">
      <alignment horizontal="right" vertical="center"/>
      <protection/>
    </xf>
    <xf numFmtId="0" fontId="26" fillId="0" borderId="0" xfId="64" applyNumberFormat="1" applyFont="1" applyFill="1" applyAlignment="1" applyProtection="1">
      <alignment vertical="center"/>
      <protection locked="0"/>
    </xf>
    <xf numFmtId="0" fontId="18" fillId="0" borderId="25" xfId="64" applyFont="1" applyFill="1" applyBorder="1" applyAlignment="1">
      <alignment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7" xfId="64" applyFont="1" applyFill="1" applyBorder="1" applyAlignment="1">
      <alignment horizontal="center" vertical="center"/>
      <protection/>
    </xf>
    <xf numFmtId="0" fontId="32" fillId="0" borderId="0" xfId="64" applyFont="1" applyFill="1" applyAlignment="1">
      <alignment vertical="center"/>
      <protection/>
    </xf>
    <xf numFmtId="0" fontId="29" fillId="0" borderId="28" xfId="64" applyFont="1" applyFill="1" applyBorder="1" applyAlignment="1">
      <alignment vertical="center"/>
      <protection/>
    </xf>
    <xf numFmtId="41" fontId="28" fillId="0" borderId="29" xfId="64" applyNumberFormat="1" applyFont="1" applyFill="1" applyBorder="1" applyAlignment="1">
      <alignment vertical="center"/>
      <protection/>
    </xf>
    <xf numFmtId="41" fontId="28" fillId="0" borderId="29" xfId="64" applyNumberFormat="1" applyFont="1" applyFill="1" applyBorder="1" applyAlignment="1">
      <alignment horizontal="right" vertical="center"/>
      <protection/>
    </xf>
    <xf numFmtId="0" fontId="29" fillId="0" borderId="30" xfId="64" applyFont="1" applyFill="1" applyBorder="1" applyAlignment="1">
      <alignment vertical="center"/>
      <protection/>
    </xf>
    <xf numFmtId="0" fontId="33" fillId="0" borderId="0" xfId="64" applyNumberFormat="1" applyFont="1" applyFill="1" applyAlignment="1" applyProtection="1">
      <alignment vertical="center" shrinkToFit="1"/>
      <protection locked="0"/>
    </xf>
    <xf numFmtId="0" fontId="34" fillId="0" borderId="14" xfId="64" applyFont="1" applyFill="1" applyBorder="1" applyAlignment="1">
      <alignment horizontal="center" vertical="center" shrinkToFit="1"/>
      <protection/>
    </xf>
    <xf numFmtId="0" fontId="26" fillId="0" borderId="14" xfId="64" applyFont="1" applyFill="1" applyBorder="1" applyAlignment="1">
      <alignment horizontal="center" vertical="center" shrinkToFit="1"/>
      <protection/>
    </xf>
    <xf numFmtId="41" fontId="5" fillId="0" borderId="0" xfId="64" applyNumberFormat="1" applyFont="1" applyBorder="1" applyAlignment="1">
      <alignment vertical="center" shrinkToFit="1"/>
      <protection/>
    </xf>
    <xf numFmtId="41" fontId="5" fillId="0" borderId="0" xfId="64" applyNumberFormat="1" applyFont="1" applyFill="1" applyBorder="1" applyAlignment="1">
      <alignment horizontal="right" vertical="center" shrinkToFit="1"/>
      <protection/>
    </xf>
    <xf numFmtId="41" fontId="5" fillId="0" borderId="0" xfId="64" applyNumberFormat="1" applyFont="1" applyFill="1" applyBorder="1" applyAlignment="1">
      <alignment vertical="center" shrinkToFit="1"/>
      <protection/>
    </xf>
    <xf numFmtId="0" fontId="26" fillId="0" borderId="14" xfId="64" applyFont="1" applyFill="1" applyBorder="1" applyAlignment="1">
      <alignment horizontal="center" vertical="center"/>
      <protection/>
    </xf>
    <xf numFmtId="0" fontId="26" fillId="0" borderId="31" xfId="64" applyFont="1" applyFill="1" applyBorder="1" applyAlignment="1">
      <alignment horizontal="center" vertical="center"/>
      <protection/>
    </xf>
    <xf numFmtId="0" fontId="26" fillId="0" borderId="18" xfId="64" applyFont="1" applyFill="1" applyBorder="1" applyAlignment="1">
      <alignment horizontal="center" vertical="center"/>
      <protection/>
    </xf>
    <xf numFmtId="41" fontId="5" fillId="0" borderId="10" xfId="64" applyNumberFormat="1" applyFont="1" applyBorder="1" applyAlignment="1">
      <alignment vertical="center" shrinkToFit="1"/>
      <protection/>
    </xf>
    <xf numFmtId="0" fontId="33" fillId="0" borderId="0" xfId="64" applyNumberFormat="1" applyFont="1" applyFill="1" applyBorder="1" applyAlignment="1" applyProtection="1">
      <alignment vertical="center" shrinkToFit="1"/>
      <protection locked="0"/>
    </xf>
    <xf numFmtId="0" fontId="26" fillId="0" borderId="15" xfId="64" applyFont="1" applyFill="1" applyBorder="1" applyAlignment="1">
      <alignment horizontal="center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41" fontId="4" fillId="0" borderId="0" xfId="64" applyNumberFormat="1" applyFont="1" applyFill="1" applyBorder="1" applyAlignment="1">
      <alignment horizontal="right" vertical="center" shrinkToFit="1"/>
      <protection/>
    </xf>
    <xf numFmtId="41" fontId="4" fillId="0" borderId="0" xfId="64" applyNumberFormat="1" applyFont="1" applyFill="1" applyBorder="1" applyAlignment="1">
      <alignment vertical="center" shrinkToFit="1"/>
      <protection/>
    </xf>
    <xf numFmtId="0" fontId="26" fillId="0" borderId="0" xfId="64" applyFont="1" applyFill="1" applyAlignment="1">
      <alignment vertical="center"/>
      <protection/>
    </xf>
    <xf numFmtId="0" fontId="26" fillId="0" borderId="0" xfId="64" applyNumberFormat="1" applyFill="1" applyAlignment="1">
      <alignment vertical="center"/>
      <protection/>
    </xf>
    <xf numFmtId="41" fontId="6" fillId="0" borderId="0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41" fontId="6" fillId="0" borderId="0" xfId="0" applyNumberFormat="1" applyFont="1" applyAlignment="1">
      <alignment vertical="center" shrinkToFit="1"/>
    </xf>
    <xf numFmtId="0" fontId="9" fillId="0" borderId="14" xfId="0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6" fontId="37" fillId="0" borderId="15" xfId="0" applyNumberFormat="1" applyFont="1" applyFill="1" applyBorder="1" applyAlignment="1">
      <alignment horizontal="right" vertical="center"/>
    </xf>
    <xf numFmtId="186" fontId="37" fillId="0" borderId="11" xfId="0" applyNumberFormat="1" applyFont="1" applyFill="1" applyBorder="1" applyAlignment="1">
      <alignment horizontal="right" vertical="center"/>
    </xf>
    <xf numFmtId="187" fontId="37" fillId="0" borderId="0" xfId="0" applyNumberFormat="1" applyFont="1" applyFill="1" applyBorder="1" applyAlignment="1">
      <alignment vertical="center"/>
    </xf>
    <xf numFmtId="187" fontId="37" fillId="0" borderId="16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41" fontId="37" fillId="0" borderId="10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187" fontId="37" fillId="0" borderId="10" xfId="0" applyNumberFormat="1" applyFont="1" applyFill="1" applyBorder="1" applyAlignment="1">
      <alignment vertical="center"/>
    </xf>
    <xf numFmtId="187" fontId="37" fillId="0" borderId="17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9" fontId="5" fillId="0" borderId="0" xfId="52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6" xfId="0" applyNumberFormat="1" applyFont="1" applyBorder="1" applyAlignment="1">
      <alignment vertical="center"/>
    </xf>
    <xf numFmtId="38" fontId="9" fillId="0" borderId="14" xfId="52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186" fontId="5" fillId="0" borderId="16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38" fillId="0" borderId="12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41" fontId="6" fillId="0" borderId="11" xfId="0" applyNumberFormat="1" applyFont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39" fillId="0" borderId="0" xfId="0" applyFont="1" applyAlignment="1">
      <alignment vertical="center"/>
    </xf>
    <xf numFmtId="41" fontId="9" fillId="0" borderId="0" xfId="63" applyNumberFormat="1" applyFont="1" applyAlignment="1">
      <alignment vertical="center" shrinkToFit="1"/>
      <protection/>
    </xf>
    <xf numFmtId="0" fontId="9" fillId="0" borderId="14" xfId="0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38" fontId="9" fillId="0" borderId="14" xfId="52" applyFont="1" applyFill="1" applyBorder="1" applyAlignment="1">
      <alignment horizontal="center" vertical="center"/>
    </xf>
    <xf numFmtId="41" fontId="5" fillId="0" borderId="0" xfId="52" applyNumberFormat="1" applyFont="1" applyFill="1" applyBorder="1" applyAlignment="1">
      <alignment horizontal="right" vertical="center"/>
    </xf>
    <xf numFmtId="41" fontId="5" fillId="0" borderId="0" xfId="52" applyNumberFormat="1" applyFont="1" applyFill="1" applyBorder="1" applyAlignment="1">
      <alignment horizontal="right" vertical="center" shrinkToFit="1"/>
    </xf>
    <xf numFmtId="41" fontId="5" fillId="0" borderId="11" xfId="52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horizontal="right" vertical="center" shrinkToFit="1"/>
    </xf>
    <xf numFmtId="187" fontId="5" fillId="0" borderId="0" xfId="0" applyNumberFormat="1" applyFont="1" applyFill="1" applyBorder="1" applyAlignment="1">
      <alignment vertical="center" shrinkToFit="1"/>
    </xf>
    <xf numFmtId="187" fontId="5" fillId="0" borderId="16" xfId="0" applyNumberFormat="1" applyFont="1" applyFill="1" applyBorder="1" applyAlignment="1">
      <alignment vertical="center" shrinkToFit="1"/>
    </xf>
    <xf numFmtId="38" fontId="9" fillId="0" borderId="14" xfId="52" applyFont="1" applyFill="1" applyBorder="1" applyAlignment="1">
      <alignment horizontal="right" vertical="center"/>
    </xf>
    <xf numFmtId="38" fontId="10" fillId="0" borderId="14" xfId="52" applyFont="1" applyFill="1" applyBorder="1" applyAlignment="1">
      <alignment horizontal="center" vertical="center"/>
    </xf>
    <xf numFmtId="41" fontId="23" fillId="0" borderId="0" xfId="52" applyNumberFormat="1" applyFont="1" applyFill="1" applyBorder="1" applyAlignment="1">
      <alignment horizontal="right" vertical="center"/>
    </xf>
    <xf numFmtId="41" fontId="23" fillId="0" borderId="0" xfId="52" applyNumberFormat="1" applyFont="1" applyFill="1" applyBorder="1" applyAlignment="1">
      <alignment horizontal="right" vertical="center" shrinkToFit="1"/>
    </xf>
    <xf numFmtId="41" fontId="23" fillId="0" borderId="11" xfId="52" applyNumberFormat="1" applyFont="1" applyFill="1" applyBorder="1" applyAlignment="1">
      <alignment horizontal="right" vertical="center" shrinkToFit="1"/>
    </xf>
    <xf numFmtId="41" fontId="23" fillId="0" borderId="11" xfId="52" applyNumberFormat="1" applyFont="1" applyFill="1" applyBorder="1" applyAlignment="1">
      <alignment horizontal="right" vertical="center"/>
    </xf>
    <xf numFmtId="188" fontId="23" fillId="0" borderId="0" xfId="43" applyNumberFormat="1" applyFont="1" applyFill="1" applyBorder="1" applyAlignment="1">
      <alignment horizontal="right" vertical="center" shrinkToFit="1"/>
    </xf>
    <xf numFmtId="188" fontId="23" fillId="0" borderId="0" xfId="0" applyNumberFormat="1" applyFont="1" applyFill="1" applyBorder="1" applyAlignment="1">
      <alignment vertical="center"/>
    </xf>
    <xf numFmtId="188" fontId="23" fillId="0" borderId="16" xfId="0" applyNumberFormat="1" applyFont="1" applyFill="1" applyBorder="1" applyAlignment="1">
      <alignment vertical="center"/>
    </xf>
    <xf numFmtId="41" fontId="5" fillId="0" borderId="11" xfId="52" applyNumberFormat="1" applyFont="1" applyFill="1" applyBorder="1" applyAlignment="1">
      <alignment horizontal="right" vertical="center"/>
    </xf>
    <xf numFmtId="188" fontId="5" fillId="0" borderId="0" xfId="43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Border="1" applyAlignment="1">
      <alignment vertical="center"/>
    </xf>
    <xf numFmtId="38" fontId="5" fillId="0" borderId="14" xfId="52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7" fillId="0" borderId="10" xfId="64" applyFont="1" applyFill="1" applyBorder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9" fillId="33" borderId="0" xfId="0" applyFont="1" applyFill="1" applyBorder="1" applyAlignment="1">
      <alignment horizontal="distributed" vertical="center" wrapText="1"/>
    </xf>
    <xf numFmtId="0" fontId="5" fillId="33" borderId="16" xfId="0" applyFont="1" applyFill="1" applyBorder="1" applyAlignment="1">
      <alignment horizontal="center" vertical="center"/>
    </xf>
    <xf numFmtId="41" fontId="5" fillId="33" borderId="0" xfId="0" applyNumberFormat="1" applyFont="1" applyFill="1" applyAlignment="1">
      <alignment vertical="center" shrinkToFit="1"/>
    </xf>
    <xf numFmtId="41" fontId="5" fillId="33" borderId="11" xfId="0" applyNumberFormat="1" applyFont="1" applyFill="1" applyBorder="1" applyAlignment="1">
      <alignment vertical="center" shrinkToFit="1"/>
    </xf>
    <xf numFmtId="41" fontId="5" fillId="33" borderId="0" xfId="0" applyNumberFormat="1" applyFont="1" applyFill="1" applyBorder="1" applyAlignment="1">
      <alignment vertical="center" shrinkToFit="1"/>
    </xf>
    <xf numFmtId="41" fontId="5" fillId="33" borderId="16" xfId="0" applyNumberFormat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/>
    </xf>
    <xf numFmtId="38" fontId="22" fillId="0" borderId="14" xfId="52" applyFont="1" applyFill="1" applyBorder="1" applyAlignment="1">
      <alignment horizontal="center" vertical="center" shrinkToFit="1"/>
    </xf>
    <xf numFmtId="38" fontId="22" fillId="0" borderId="14" xfId="52" applyFont="1" applyFill="1" applyBorder="1" applyAlignment="1">
      <alignment horizontal="right" vertical="center" shrinkToFit="1"/>
    </xf>
    <xf numFmtId="38" fontId="22" fillId="0" borderId="14" xfId="52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5" fillId="0" borderId="11" xfId="63" applyNumberFormat="1" applyFont="1" applyBorder="1" applyAlignment="1">
      <alignment vertical="center" shrinkToFit="1"/>
      <protection/>
    </xf>
    <xf numFmtId="41" fontId="6" fillId="0" borderId="0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41" fontId="22" fillId="0" borderId="11" xfId="0" applyNumberFormat="1" applyFont="1" applyBorder="1" applyAlignment="1">
      <alignment horizontal="center" vertical="center"/>
    </xf>
    <xf numFmtId="41" fontId="23" fillId="0" borderId="11" xfId="5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41" fontId="23" fillId="0" borderId="16" xfId="50" applyNumberFormat="1" applyFont="1" applyBorder="1" applyAlignment="1">
      <alignment horizontal="right" vertical="center"/>
    </xf>
    <xf numFmtId="41" fontId="5" fillId="0" borderId="16" xfId="50" applyNumberFormat="1" applyFont="1" applyBorder="1" applyAlignment="1">
      <alignment horizontal="right" vertical="center"/>
    </xf>
    <xf numFmtId="0" fontId="5" fillId="0" borderId="11" xfId="63" applyFont="1" applyBorder="1" applyAlignment="1">
      <alignment vertical="center" shrinkToFit="1"/>
      <protection/>
    </xf>
    <xf numFmtId="41" fontId="5" fillId="0" borderId="11" xfId="5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181" fontId="6" fillId="0" borderId="14" xfId="0" applyNumberFormat="1" applyFont="1" applyBorder="1" applyAlignment="1">
      <alignment vertical="center" shrinkToFit="1"/>
    </xf>
    <xf numFmtId="0" fontId="18" fillId="0" borderId="29" xfId="64" applyFont="1" applyFill="1" applyBorder="1" applyAlignment="1">
      <alignment horizontal="center" vertical="center"/>
      <protection/>
    </xf>
    <xf numFmtId="0" fontId="18" fillId="0" borderId="32" xfId="64" applyFont="1" applyFill="1" applyBorder="1" applyAlignment="1">
      <alignment horizontal="center" vertical="center"/>
      <protection/>
    </xf>
    <xf numFmtId="0" fontId="31" fillId="0" borderId="33" xfId="65" applyFont="1" applyFill="1" applyBorder="1" applyAlignment="1">
      <alignment horizontal="center" vertical="center" wrapText="1"/>
      <protection/>
    </xf>
    <xf numFmtId="41" fontId="28" fillId="0" borderId="32" xfId="64" applyNumberFormat="1" applyFont="1" applyFill="1" applyBorder="1" applyAlignment="1">
      <alignment vertical="center"/>
      <protection/>
    </xf>
    <xf numFmtId="41" fontId="28" fillId="0" borderId="34" xfId="64" applyNumberFormat="1" applyFont="1" applyFill="1" applyBorder="1" applyAlignment="1">
      <alignment vertical="center"/>
      <protection/>
    </xf>
    <xf numFmtId="41" fontId="5" fillId="0" borderId="11" xfId="64" applyNumberFormat="1" applyFont="1" applyFill="1" applyBorder="1" applyAlignment="1">
      <alignment horizontal="right" vertical="center" shrinkToFit="1"/>
      <protection/>
    </xf>
    <xf numFmtId="41" fontId="5" fillId="0" borderId="16" xfId="64" applyNumberFormat="1" applyFont="1" applyFill="1" applyBorder="1" applyAlignment="1">
      <alignment horizontal="right" vertical="center" shrinkToFit="1"/>
      <protection/>
    </xf>
    <xf numFmtId="0" fontId="18" fillId="0" borderId="30" xfId="64" applyFont="1" applyFill="1" applyBorder="1" applyAlignment="1">
      <alignment horizontal="center" vertical="center"/>
      <protection/>
    </xf>
    <xf numFmtId="41" fontId="5" fillId="0" borderId="11" xfId="64" applyNumberFormat="1" applyFont="1" applyFill="1" applyBorder="1" applyAlignment="1">
      <alignment vertical="center" shrinkToFit="1"/>
      <protection/>
    </xf>
    <xf numFmtId="41" fontId="5" fillId="0" borderId="16" xfId="64" applyNumberFormat="1" applyFont="1" applyFill="1" applyBorder="1" applyAlignment="1">
      <alignment vertical="center" shrinkToFit="1"/>
      <protection/>
    </xf>
    <xf numFmtId="41" fontId="33" fillId="0" borderId="0" xfId="64" applyNumberFormat="1" applyFont="1" applyFill="1" applyBorder="1" applyAlignment="1">
      <alignment horizontal="right" vertical="center" shrinkToFit="1"/>
      <protection/>
    </xf>
    <xf numFmtId="41" fontId="33" fillId="0" borderId="11" xfId="64" applyNumberFormat="1" applyFont="1" applyFill="1" applyBorder="1" applyAlignment="1">
      <alignment horizontal="right" vertical="center" shrinkToFit="1"/>
      <protection/>
    </xf>
    <xf numFmtId="41" fontId="33" fillId="0" borderId="16" xfId="64" applyNumberFormat="1" applyFont="1" applyFill="1" applyBorder="1" applyAlignment="1">
      <alignment horizontal="right" vertical="center" shrinkToFit="1"/>
      <protection/>
    </xf>
    <xf numFmtId="41" fontId="6" fillId="0" borderId="0" xfId="52" applyNumberFormat="1" applyFont="1" applyFill="1" applyBorder="1" applyAlignment="1">
      <alignment horizontal="right" vertical="center" shrinkToFit="1"/>
    </xf>
    <xf numFmtId="41" fontId="6" fillId="0" borderId="11" xfId="52" applyNumberFormat="1" applyFont="1" applyFill="1" applyBorder="1" applyAlignment="1">
      <alignment horizontal="right" vertical="center" shrinkToFit="1"/>
    </xf>
    <xf numFmtId="188" fontId="6" fillId="0" borderId="0" xfId="43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Border="1" applyAlignment="1">
      <alignment horizontal="right" vertical="center" shrinkToFit="1"/>
    </xf>
    <xf numFmtId="188" fontId="6" fillId="0" borderId="16" xfId="0" applyNumberFormat="1" applyFont="1" applyFill="1" applyBorder="1" applyAlignment="1">
      <alignment horizontal="right" vertical="center" shrinkToFit="1"/>
    </xf>
    <xf numFmtId="41" fontId="37" fillId="0" borderId="12" xfId="0" applyNumberFormat="1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187" fontId="37" fillId="0" borderId="36" xfId="0" applyNumberFormat="1" applyFont="1" applyFill="1" applyBorder="1" applyAlignment="1">
      <alignment vertical="center"/>
    </xf>
    <xf numFmtId="187" fontId="5" fillId="0" borderId="36" xfId="0" applyNumberFormat="1" applyFont="1" applyFill="1" applyBorder="1" applyAlignment="1">
      <alignment horizontal="right" vertical="center" shrinkToFit="1"/>
    </xf>
    <xf numFmtId="188" fontId="6" fillId="0" borderId="36" xfId="43" applyNumberFormat="1" applyFont="1" applyFill="1" applyBorder="1" applyAlignment="1">
      <alignment horizontal="right" vertical="center" shrinkToFit="1"/>
    </xf>
    <xf numFmtId="188" fontId="23" fillId="0" borderId="36" xfId="43" applyNumberFormat="1" applyFont="1" applyFill="1" applyBorder="1" applyAlignment="1">
      <alignment horizontal="right" vertical="center" shrinkToFit="1"/>
    </xf>
    <xf numFmtId="188" fontId="5" fillId="0" borderId="36" xfId="43" applyNumberFormat="1" applyFont="1" applyFill="1" applyBorder="1" applyAlignment="1">
      <alignment horizontal="right" vertical="center" shrinkToFit="1"/>
    </xf>
    <xf numFmtId="187" fontId="37" fillId="0" borderId="37" xfId="0" applyNumberFormat="1" applyFont="1" applyFill="1" applyBorder="1" applyAlignment="1">
      <alignment vertical="center"/>
    </xf>
    <xf numFmtId="187" fontId="37" fillId="0" borderId="0" xfId="0" applyNumberFormat="1" applyFont="1" applyFill="1" applyBorder="1" applyAlignment="1">
      <alignment horizontal="right" vertical="center"/>
    </xf>
    <xf numFmtId="187" fontId="5" fillId="0" borderId="0" xfId="52" applyNumberFormat="1" applyFont="1" applyFill="1" applyBorder="1" applyAlignment="1">
      <alignment horizontal="right" vertical="center" shrinkToFit="1"/>
    </xf>
    <xf numFmtId="186" fontId="37" fillId="0" borderId="16" xfId="0" applyNumberFormat="1" applyFont="1" applyFill="1" applyBorder="1" applyAlignment="1">
      <alignment horizontal="right" vertical="center"/>
    </xf>
    <xf numFmtId="41" fontId="5" fillId="0" borderId="16" xfId="52" applyNumberFormat="1" applyFont="1" applyFill="1" applyBorder="1" applyAlignment="1">
      <alignment horizontal="right" vertical="center" shrinkToFit="1"/>
    </xf>
    <xf numFmtId="41" fontId="6" fillId="0" borderId="16" xfId="52" applyNumberFormat="1" applyFont="1" applyFill="1" applyBorder="1" applyAlignment="1">
      <alignment horizontal="right" vertical="center" shrinkToFit="1"/>
    </xf>
    <xf numFmtId="41" fontId="23" fillId="0" borderId="16" xfId="52" applyNumberFormat="1" applyFont="1" applyFill="1" applyBorder="1" applyAlignment="1">
      <alignment horizontal="right" vertical="center"/>
    </xf>
    <xf numFmtId="41" fontId="5" fillId="0" borderId="16" xfId="52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16" xfId="0" applyNumberFormat="1" applyFont="1" applyBorder="1" applyAlignment="1">
      <alignment vertical="center"/>
    </xf>
    <xf numFmtId="189" fontId="5" fillId="0" borderId="11" xfId="52" applyNumberFormat="1" applyFont="1" applyBorder="1" applyAlignment="1">
      <alignment vertical="center"/>
    </xf>
    <xf numFmtId="189" fontId="5" fillId="0" borderId="16" xfId="52" applyNumberFormat="1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41" fontId="6" fillId="0" borderId="11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16" xfId="52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9" fillId="6" borderId="0" xfId="0" applyFont="1" applyFill="1" applyBorder="1" applyAlignment="1">
      <alignment horizontal="distributed" vertical="center" wrapText="1"/>
    </xf>
    <xf numFmtId="0" fontId="5" fillId="6" borderId="16" xfId="0" applyFont="1" applyFill="1" applyBorder="1" applyAlignment="1">
      <alignment horizontal="center" vertical="center"/>
    </xf>
    <xf numFmtId="41" fontId="5" fillId="6" borderId="0" xfId="0" applyNumberFormat="1" applyFont="1" applyFill="1" applyAlignment="1">
      <alignment vertical="center" shrinkToFit="1"/>
    </xf>
    <xf numFmtId="41" fontId="5" fillId="6" borderId="11" xfId="0" applyNumberFormat="1" applyFont="1" applyFill="1" applyBorder="1" applyAlignment="1">
      <alignment vertical="center" shrinkToFit="1"/>
    </xf>
    <xf numFmtId="41" fontId="5" fillId="6" borderId="0" xfId="0" applyNumberFormat="1" applyFont="1" applyFill="1" applyBorder="1" applyAlignment="1">
      <alignment vertical="center" shrinkToFit="1"/>
    </xf>
    <xf numFmtId="41" fontId="5" fillId="6" borderId="16" xfId="0" applyNumberFormat="1" applyFont="1" applyFill="1" applyBorder="1" applyAlignment="1">
      <alignment vertical="center" shrinkToFit="1"/>
    </xf>
    <xf numFmtId="0" fontId="17" fillId="6" borderId="0" xfId="0" applyFont="1" applyFill="1" applyBorder="1" applyAlignment="1">
      <alignment horizontal="distributed"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8" xfId="0" applyFont="1" applyBorder="1" applyAlignment="1">
      <alignment/>
    </xf>
    <xf numFmtId="41" fontId="16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22" xfId="0" applyNumberFormat="1" applyFont="1" applyFill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39" xfId="64" applyFont="1" applyFill="1" applyBorder="1" applyAlignment="1">
      <alignment horizontal="center" vertical="center"/>
      <protection/>
    </xf>
    <xf numFmtId="0" fontId="14" fillId="0" borderId="40" xfId="64" applyFont="1" applyFill="1" applyBorder="1" applyAlignment="1">
      <alignment horizontal="center" vertical="center"/>
      <protection/>
    </xf>
    <xf numFmtId="0" fontId="18" fillId="0" borderId="41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8" fillId="0" borderId="42" xfId="64" applyFont="1" applyFill="1" applyBorder="1" applyAlignment="1">
      <alignment horizontal="center" vertical="center"/>
      <protection/>
    </xf>
    <xf numFmtId="0" fontId="18" fillId="0" borderId="24" xfId="64" applyFont="1" applyFill="1" applyBorder="1" applyAlignment="1">
      <alignment horizontal="center" vertical="center"/>
      <protection/>
    </xf>
    <xf numFmtId="0" fontId="18" fillId="0" borderId="13" xfId="64" applyFont="1" applyFill="1" applyBorder="1" applyAlignment="1">
      <alignment horizontal="center" vertical="center"/>
      <protection/>
    </xf>
    <xf numFmtId="0" fontId="18" fillId="0" borderId="15" xfId="64" applyFont="1" applyFill="1" applyBorder="1" applyAlignment="1">
      <alignment horizontal="center" vertical="center"/>
      <protection/>
    </xf>
    <xf numFmtId="0" fontId="18" fillId="0" borderId="20" xfId="64" applyFont="1" applyFill="1" applyBorder="1" applyAlignment="1">
      <alignment horizontal="center" vertical="center"/>
      <protection/>
    </xf>
    <xf numFmtId="0" fontId="18" fillId="0" borderId="43" xfId="64" applyFont="1" applyFill="1" applyBorder="1" applyAlignment="1">
      <alignment horizontal="center" vertical="center"/>
      <protection/>
    </xf>
    <xf numFmtId="0" fontId="18" fillId="0" borderId="44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45" xfId="64" applyFont="1" applyFill="1" applyBorder="1" applyAlignment="1">
      <alignment horizontal="center" vertical="center"/>
      <protection/>
    </xf>
    <xf numFmtId="0" fontId="18" fillId="0" borderId="46" xfId="64" applyFont="1" applyFill="1" applyBorder="1" applyAlignment="1">
      <alignment horizontal="center" vertical="center"/>
      <protection/>
    </xf>
    <xf numFmtId="0" fontId="18" fillId="0" borderId="47" xfId="64" applyFont="1" applyFill="1" applyBorder="1" applyAlignment="1">
      <alignment horizontal="center" vertical="center"/>
      <protection/>
    </xf>
    <xf numFmtId="0" fontId="18" fillId="0" borderId="13" xfId="64" applyFont="1" applyFill="1" applyBorder="1" applyAlignment="1">
      <alignment horizontal="center"/>
      <protection/>
    </xf>
    <xf numFmtId="0" fontId="18" fillId="0" borderId="15" xfId="64" applyFont="1" applyFill="1" applyBorder="1" applyAlignment="1">
      <alignment horizontal="center"/>
      <protection/>
    </xf>
    <xf numFmtId="0" fontId="18" fillId="0" borderId="20" xfId="64" applyFont="1" applyFill="1" applyBorder="1" applyAlignment="1">
      <alignment horizontal="center"/>
      <protection/>
    </xf>
    <xf numFmtId="0" fontId="18" fillId="0" borderId="48" xfId="64" applyFont="1" applyFill="1" applyBorder="1" applyAlignment="1">
      <alignment horizontal="center"/>
      <protection/>
    </xf>
    <xf numFmtId="0" fontId="16" fillId="0" borderId="0" xfId="64" applyFont="1" applyFill="1" applyAlignment="1">
      <alignment horizontal="center" vertical="center"/>
      <protection/>
    </xf>
    <xf numFmtId="0" fontId="18" fillId="0" borderId="31" xfId="64" applyFont="1" applyFill="1" applyBorder="1" applyAlignment="1">
      <alignment horizontal="center" vertical="center"/>
      <protection/>
    </xf>
    <xf numFmtId="0" fontId="18" fillId="0" borderId="49" xfId="64" applyFont="1" applyFill="1" applyBorder="1" applyAlignment="1">
      <alignment horizontal="center"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top" shrinkToFit="1"/>
    </xf>
    <xf numFmtId="0" fontId="17" fillId="0" borderId="17" xfId="0" applyFont="1" applyFill="1" applyBorder="1" applyAlignment="1">
      <alignment horizontal="center" vertical="top" shrinkToFit="1"/>
    </xf>
    <xf numFmtId="0" fontId="19" fillId="0" borderId="18" xfId="0" applyFont="1" applyFill="1" applyBorder="1" applyAlignment="1">
      <alignment horizontal="center" vertical="center" wrapText="1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 shrinkToFit="1"/>
    </xf>
    <xf numFmtId="0" fontId="19" fillId="0" borderId="21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top" wrapText="1" shrinkToFit="1"/>
    </xf>
    <xf numFmtId="0" fontId="19" fillId="0" borderId="17" xfId="0" applyFont="1" applyFill="1" applyBorder="1" applyAlignment="1">
      <alignment horizontal="center" vertical="top" shrinkToFit="1"/>
    </xf>
    <xf numFmtId="0" fontId="17" fillId="0" borderId="13" xfId="0" applyFont="1" applyFill="1" applyBorder="1" applyAlignment="1">
      <alignment horizontal="center" shrinkToFit="1"/>
    </xf>
    <xf numFmtId="0" fontId="17" fillId="0" borderId="20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18" fillId="0" borderId="23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9" fillId="0" borderId="38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１．７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1"/>
  <sheetViews>
    <sheetView showGridLines="0" zoomScaleSheetLayoutView="130" zoomScalePageLayoutView="0" workbookViewId="0" topLeftCell="A1">
      <selection activeCell="A1" sqref="A1:L11"/>
    </sheetView>
  </sheetViews>
  <sheetFormatPr defaultColWidth="9.00390625" defaultRowHeight="13.5"/>
  <cols>
    <col min="1" max="1" width="11.625" style="1" customWidth="1"/>
    <col min="2" max="12" width="7.125" style="1" customWidth="1"/>
    <col min="13" max="16384" width="9.00390625" style="1" customWidth="1"/>
  </cols>
  <sheetData>
    <row r="1" spans="1:12" s="74" customFormat="1" ht="15.75" customHeight="1">
      <c r="A1" s="373" t="s">
        <v>214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s="4" customFormat="1" ht="12.75">
      <c r="A2" s="374" t="s">
        <v>91</v>
      </c>
      <c r="B2" s="374"/>
      <c r="C2" s="2"/>
      <c r="D2" s="2"/>
      <c r="E2" s="2"/>
      <c r="F2" s="2"/>
      <c r="G2" s="2"/>
      <c r="H2" s="2"/>
      <c r="I2" s="2"/>
      <c r="J2" s="2"/>
      <c r="K2" s="2"/>
      <c r="L2" s="75" t="s">
        <v>3</v>
      </c>
    </row>
    <row r="3" spans="1:12" s="69" customFormat="1" ht="18.75" customHeight="1">
      <c r="A3" s="380" t="s">
        <v>27</v>
      </c>
      <c r="B3" s="380" t="s">
        <v>28</v>
      </c>
      <c r="C3" s="383"/>
      <c r="D3" s="383"/>
      <c r="E3" s="375" t="s">
        <v>68</v>
      </c>
      <c r="F3" s="377" t="s">
        <v>51</v>
      </c>
      <c r="G3" s="377"/>
      <c r="H3" s="377"/>
      <c r="I3" s="377"/>
      <c r="J3" s="377"/>
      <c r="K3" s="377"/>
      <c r="L3" s="375" t="s">
        <v>65</v>
      </c>
    </row>
    <row r="4" spans="1:12" s="69" customFormat="1" ht="18.75" customHeight="1">
      <c r="A4" s="381"/>
      <c r="B4" s="382"/>
      <c r="C4" s="384"/>
      <c r="D4" s="384"/>
      <c r="E4" s="376"/>
      <c r="F4" s="378" t="s">
        <v>0</v>
      </c>
      <c r="G4" s="378"/>
      <c r="H4" s="379"/>
      <c r="I4" s="71" t="s">
        <v>66</v>
      </c>
      <c r="J4" s="71" t="s">
        <v>67</v>
      </c>
      <c r="K4" s="70" t="s">
        <v>29</v>
      </c>
      <c r="L4" s="376"/>
    </row>
    <row r="5" spans="1:12" s="69" customFormat="1" ht="20.25" customHeight="1">
      <c r="A5" s="382"/>
      <c r="B5" s="70" t="s">
        <v>69</v>
      </c>
      <c r="C5" s="71" t="s">
        <v>45</v>
      </c>
      <c r="D5" s="70" t="s">
        <v>46</v>
      </c>
      <c r="E5" s="71" t="s">
        <v>45</v>
      </c>
      <c r="F5" s="102" t="s">
        <v>69</v>
      </c>
      <c r="G5" s="71" t="s">
        <v>45</v>
      </c>
      <c r="H5" s="71" t="s">
        <v>46</v>
      </c>
      <c r="I5" s="71" t="s">
        <v>45</v>
      </c>
      <c r="J5" s="71" t="s">
        <v>45</v>
      </c>
      <c r="K5" s="70" t="s">
        <v>45</v>
      </c>
      <c r="L5" s="73" t="s">
        <v>45</v>
      </c>
    </row>
    <row r="6" spans="1:12" s="4" customFormat="1" ht="7.5" customHeight="1">
      <c r="A6" s="17"/>
      <c r="B6" s="18"/>
      <c r="C6" s="31"/>
      <c r="D6" s="30"/>
      <c r="E6" s="112"/>
      <c r="F6" s="31"/>
      <c r="G6" s="30"/>
      <c r="H6" s="30"/>
      <c r="I6" s="30"/>
      <c r="J6" s="30"/>
      <c r="K6" s="30"/>
      <c r="L6" s="112"/>
    </row>
    <row r="7" spans="1:12" s="4" customFormat="1" ht="15.75" customHeight="1">
      <c r="A7" s="188" t="s">
        <v>111</v>
      </c>
      <c r="B7" s="18">
        <v>3</v>
      </c>
      <c r="C7" s="30">
        <v>3</v>
      </c>
      <c r="D7" s="23">
        <v>0</v>
      </c>
      <c r="E7" s="48">
        <v>0</v>
      </c>
      <c r="F7" s="23">
        <v>3</v>
      </c>
      <c r="G7" s="23">
        <v>3</v>
      </c>
      <c r="H7" s="23">
        <v>0</v>
      </c>
      <c r="I7" s="23">
        <v>0</v>
      </c>
      <c r="J7" s="23">
        <v>0</v>
      </c>
      <c r="K7" s="23">
        <v>0</v>
      </c>
      <c r="L7" s="48">
        <v>0</v>
      </c>
    </row>
    <row r="8" spans="1:12" s="66" customFormat="1" ht="15.75" customHeight="1">
      <c r="A8" s="188" t="s">
        <v>201</v>
      </c>
      <c r="B8" s="26">
        <f>C8+D8</f>
        <v>3</v>
      </c>
      <c r="C8" s="23">
        <v>3</v>
      </c>
      <c r="D8" s="23">
        <v>0</v>
      </c>
      <c r="E8" s="48">
        <v>0</v>
      </c>
      <c r="F8" s="23">
        <f>G8+H8</f>
        <v>3</v>
      </c>
      <c r="G8" s="23">
        <v>3</v>
      </c>
      <c r="H8" s="23">
        <v>0</v>
      </c>
      <c r="I8" s="23">
        <v>0</v>
      </c>
      <c r="J8" s="23">
        <v>0</v>
      </c>
      <c r="K8" s="23">
        <v>0</v>
      </c>
      <c r="L8" s="48">
        <v>0</v>
      </c>
    </row>
    <row r="9" spans="1:12" s="66" customFormat="1" ht="15.75" customHeight="1">
      <c r="A9" s="188" t="s">
        <v>207</v>
      </c>
      <c r="B9" s="26">
        <v>4</v>
      </c>
      <c r="C9" s="23">
        <v>4</v>
      </c>
      <c r="D9" s="23">
        <v>0</v>
      </c>
      <c r="E9" s="48">
        <v>0</v>
      </c>
      <c r="F9" s="23">
        <v>4</v>
      </c>
      <c r="G9" s="23">
        <v>4</v>
      </c>
      <c r="H9" s="23">
        <v>0</v>
      </c>
      <c r="I9" s="23">
        <v>0</v>
      </c>
      <c r="J9" s="23">
        <v>0</v>
      </c>
      <c r="K9" s="23">
        <v>0</v>
      </c>
      <c r="L9" s="48">
        <v>0</v>
      </c>
    </row>
    <row r="10" spans="1:12" s="66" customFormat="1" ht="15.75" customHeight="1">
      <c r="A10" s="303" t="s">
        <v>208</v>
      </c>
      <c r="B10" s="257">
        <v>4</v>
      </c>
      <c r="C10" s="186">
        <v>4</v>
      </c>
      <c r="D10" s="186">
        <v>0</v>
      </c>
      <c r="E10" s="187">
        <v>0</v>
      </c>
      <c r="F10" s="186">
        <v>4</v>
      </c>
      <c r="G10" s="186">
        <v>4</v>
      </c>
      <c r="H10" s="186">
        <v>0</v>
      </c>
      <c r="I10" s="186">
        <v>0</v>
      </c>
      <c r="J10" s="186">
        <v>0</v>
      </c>
      <c r="K10" s="186">
        <v>0</v>
      </c>
      <c r="L10" s="187">
        <v>0</v>
      </c>
    </row>
    <row r="11" spans="1:12" s="4" customFormat="1" ht="8.25" customHeight="1">
      <c r="A11" s="14"/>
      <c r="B11" s="19"/>
      <c r="C11" s="20"/>
      <c r="D11" s="20"/>
      <c r="E11" s="113"/>
      <c r="F11" s="20"/>
      <c r="G11" s="20"/>
      <c r="H11" s="20"/>
      <c r="I11" s="20"/>
      <c r="J11" s="20"/>
      <c r="K11" s="20"/>
      <c r="L11" s="113"/>
    </row>
  </sheetData>
  <sheetProtection/>
  <mergeCells count="8">
    <mergeCell ref="A1:L1"/>
    <mergeCell ref="A2:B2"/>
    <mergeCell ref="L3:L4"/>
    <mergeCell ref="F3:K3"/>
    <mergeCell ref="F4:H4"/>
    <mergeCell ref="A3:A5"/>
    <mergeCell ref="B3:D4"/>
    <mergeCell ref="E3:E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U13"/>
  <sheetViews>
    <sheetView showGridLines="0" showOutlineSymbols="0" zoomScale="87" zoomScaleNormal="87" zoomScaleSheetLayoutView="100" zoomScalePageLayoutView="0" workbookViewId="0" topLeftCell="A1">
      <pane xSplit="2" ySplit="5" topLeftCell="T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1" sqref="AK1:AT11"/>
    </sheetView>
  </sheetViews>
  <sheetFormatPr defaultColWidth="10.75390625" defaultRowHeight="13.5"/>
  <cols>
    <col min="1" max="1" width="2.25390625" style="160" customWidth="1"/>
    <col min="2" max="2" width="11.125" style="185" customWidth="1"/>
    <col min="3" max="5" width="5.125" style="160" bestFit="1" customWidth="1"/>
    <col min="6" max="7" width="5.875" style="160" bestFit="1" customWidth="1"/>
    <col min="8" max="9" width="5.125" style="160" bestFit="1" customWidth="1"/>
    <col min="10" max="10" width="7.875" style="160" bestFit="1" customWidth="1"/>
    <col min="11" max="13" width="7.25390625" style="160" bestFit="1" customWidth="1"/>
    <col min="14" max="15" width="6.125" style="160" bestFit="1" customWidth="1"/>
    <col min="16" max="16" width="7.25390625" style="160" bestFit="1" customWidth="1"/>
    <col min="17" max="18" width="6.125" style="160" bestFit="1" customWidth="1"/>
    <col min="19" max="19" width="7.25390625" style="160" bestFit="1" customWidth="1"/>
    <col min="20" max="21" width="6.125" style="160" bestFit="1" customWidth="1"/>
    <col min="22" max="22" width="6.875" style="160" bestFit="1" customWidth="1"/>
    <col min="23" max="24" width="5.50390625" style="160" bestFit="1" customWidth="1"/>
    <col min="25" max="25" width="6.875" style="160" customWidth="1"/>
    <col min="26" max="27" width="5.50390625" style="160" bestFit="1" customWidth="1"/>
    <col min="28" max="28" width="6.875" style="160" bestFit="1" customWidth="1"/>
    <col min="29" max="30" width="5.50390625" style="160" bestFit="1" customWidth="1"/>
    <col min="31" max="31" width="6.875" style="160" bestFit="1" customWidth="1"/>
    <col min="32" max="33" width="5.50390625" style="160" bestFit="1" customWidth="1"/>
    <col min="34" max="34" width="6.875" style="160" bestFit="1" customWidth="1"/>
    <col min="35" max="36" width="5.50390625" style="160" bestFit="1" customWidth="1"/>
    <col min="37" max="37" width="7.25390625" style="160" bestFit="1" customWidth="1"/>
    <col min="38" max="39" width="6.125" style="160" bestFit="1" customWidth="1"/>
    <col min="40" max="40" width="6.875" style="160" bestFit="1" customWidth="1"/>
    <col min="41" max="41" width="6.125" style="160" bestFit="1" customWidth="1"/>
    <col min="42" max="42" width="5.875" style="160" bestFit="1" customWidth="1"/>
    <col min="43" max="43" width="6.875" style="160" bestFit="1" customWidth="1"/>
    <col min="44" max="44" width="5.125" style="160" bestFit="1" customWidth="1"/>
    <col min="45" max="45" width="5.50390625" style="160" bestFit="1" customWidth="1"/>
    <col min="46" max="46" width="11.125" style="160" customWidth="1"/>
    <col min="47" max="47" width="7.125" style="160" customWidth="1"/>
    <col min="48" max="49" width="5.375" style="160" customWidth="1"/>
    <col min="50" max="50" width="6.875" style="160" customWidth="1"/>
    <col min="51" max="52" width="5.375" style="160" customWidth="1"/>
    <col min="53" max="16384" width="10.75390625" style="160" customWidth="1"/>
  </cols>
  <sheetData>
    <row r="1" spans="2:46" s="154" customFormat="1" ht="18" customHeight="1">
      <c r="B1" s="439" t="s">
        <v>221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42" t="s">
        <v>117</v>
      </c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 t="s">
        <v>117</v>
      </c>
      <c r="AL1" s="442"/>
      <c r="AM1" s="442"/>
      <c r="AN1" s="442"/>
      <c r="AO1" s="442"/>
      <c r="AP1" s="442"/>
      <c r="AQ1" s="442"/>
      <c r="AR1" s="442"/>
      <c r="AS1" s="442"/>
      <c r="AT1" s="442"/>
    </row>
    <row r="2" spans="2:46" s="155" customFormat="1" ht="15" customHeight="1">
      <c r="B2" s="291" t="s">
        <v>116</v>
      </c>
      <c r="C2" s="156"/>
      <c r="D2" s="156"/>
      <c r="E2" s="156"/>
      <c r="F2" s="158"/>
      <c r="G2" s="158"/>
      <c r="H2" s="158"/>
      <c r="I2" s="158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7"/>
      <c r="AO2" s="157"/>
      <c r="AP2" s="157"/>
      <c r="AQ2" s="157"/>
      <c r="AS2" s="158"/>
      <c r="AT2" s="159"/>
    </row>
    <row r="3" spans="2:46" ht="18" customHeight="1">
      <c r="B3" s="420" t="s">
        <v>118</v>
      </c>
      <c r="C3" s="422" t="s">
        <v>119</v>
      </c>
      <c r="D3" s="423"/>
      <c r="E3" s="423"/>
      <c r="F3" s="426" t="s">
        <v>120</v>
      </c>
      <c r="G3" s="427"/>
      <c r="H3" s="427"/>
      <c r="I3" s="428"/>
      <c r="J3" s="431" t="s">
        <v>193</v>
      </c>
      <c r="K3" s="431"/>
      <c r="L3" s="431"/>
      <c r="M3" s="431"/>
      <c r="N3" s="431"/>
      <c r="O3" s="431"/>
      <c r="P3" s="431"/>
      <c r="Q3" s="431"/>
      <c r="R3" s="431"/>
      <c r="S3" s="161"/>
      <c r="T3" s="431" t="s">
        <v>193</v>
      </c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161"/>
      <c r="AL3" s="161"/>
      <c r="AM3" s="161"/>
      <c r="AN3" s="435" t="s">
        <v>121</v>
      </c>
      <c r="AO3" s="436"/>
      <c r="AP3" s="437"/>
      <c r="AQ3" s="436" t="s">
        <v>122</v>
      </c>
      <c r="AR3" s="436"/>
      <c r="AS3" s="438"/>
      <c r="AT3" s="440" t="s">
        <v>123</v>
      </c>
    </row>
    <row r="4" spans="2:46" ht="18" customHeight="1">
      <c r="B4" s="420"/>
      <c r="C4" s="424"/>
      <c r="D4" s="425"/>
      <c r="E4" s="425"/>
      <c r="F4" s="429"/>
      <c r="G4" s="425"/>
      <c r="H4" s="425"/>
      <c r="I4" s="430"/>
      <c r="J4" s="431" t="s">
        <v>124</v>
      </c>
      <c r="K4" s="431"/>
      <c r="L4" s="433"/>
      <c r="M4" s="443" t="s">
        <v>229</v>
      </c>
      <c r="N4" s="443"/>
      <c r="O4" s="443"/>
      <c r="P4" s="443" t="s">
        <v>230</v>
      </c>
      <c r="Q4" s="443"/>
      <c r="R4" s="443"/>
      <c r="S4" s="432" t="s">
        <v>231</v>
      </c>
      <c r="T4" s="431"/>
      <c r="U4" s="433"/>
      <c r="V4" s="432" t="s">
        <v>232</v>
      </c>
      <c r="W4" s="431"/>
      <c r="X4" s="433"/>
      <c r="Y4" s="432" t="s">
        <v>233</v>
      </c>
      <c r="Z4" s="431"/>
      <c r="AA4" s="433"/>
      <c r="AB4" s="432" t="s">
        <v>234</v>
      </c>
      <c r="AC4" s="431"/>
      <c r="AD4" s="433"/>
      <c r="AE4" s="432" t="s">
        <v>235</v>
      </c>
      <c r="AF4" s="431"/>
      <c r="AG4" s="433"/>
      <c r="AH4" s="432" t="s">
        <v>236</v>
      </c>
      <c r="AI4" s="431"/>
      <c r="AJ4" s="433"/>
      <c r="AK4" s="432" t="s">
        <v>237</v>
      </c>
      <c r="AL4" s="431"/>
      <c r="AM4" s="431"/>
      <c r="AN4" s="429" t="s">
        <v>125</v>
      </c>
      <c r="AO4" s="425"/>
      <c r="AP4" s="430"/>
      <c r="AQ4" s="425" t="s">
        <v>126</v>
      </c>
      <c r="AR4" s="425"/>
      <c r="AS4" s="434"/>
      <c r="AT4" s="440"/>
    </row>
    <row r="5" spans="2:46" ht="30" customHeight="1">
      <c r="B5" s="421"/>
      <c r="C5" s="163" t="s">
        <v>127</v>
      </c>
      <c r="D5" s="163" t="s">
        <v>128</v>
      </c>
      <c r="E5" s="163" t="s">
        <v>129</v>
      </c>
      <c r="F5" s="321" t="s">
        <v>127</v>
      </c>
      <c r="G5" s="163" t="s">
        <v>130</v>
      </c>
      <c r="H5" s="163" t="s">
        <v>131</v>
      </c>
      <c r="I5" s="322" t="s">
        <v>132</v>
      </c>
      <c r="J5" s="320" t="s">
        <v>133</v>
      </c>
      <c r="K5" s="163" t="s">
        <v>14</v>
      </c>
      <c r="L5" s="163" t="s">
        <v>15</v>
      </c>
      <c r="M5" s="162" t="s">
        <v>133</v>
      </c>
      <c r="N5" s="162" t="s">
        <v>14</v>
      </c>
      <c r="O5" s="162" t="s">
        <v>15</v>
      </c>
      <c r="P5" s="162" t="s">
        <v>133</v>
      </c>
      <c r="Q5" s="162" t="s">
        <v>14</v>
      </c>
      <c r="R5" s="162" t="s">
        <v>15</v>
      </c>
      <c r="S5" s="163" t="s">
        <v>133</v>
      </c>
      <c r="T5" s="163" t="s">
        <v>14</v>
      </c>
      <c r="U5" s="163" t="s">
        <v>15</v>
      </c>
      <c r="V5" s="163" t="s">
        <v>133</v>
      </c>
      <c r="W5" s="163" t="s">
        <v>14</v>
      </c>
      <c r="X5" s="163" t="s">
        <v>15</v>
      </c>
      <c r="Y5" s="163" t="s">
        <v>133</v>
      </c>
      <c r="Z5" s="163" t="s">
        <v>14</v>
      </c>
      <c r="AA5" s="163" t="s">
        <v>15</v>
      </c>
      <c r="AB5" s="163" t="s">
        <v>133</v>
      </c>
      <c r="AC5" s="163" t="s">
        <v>14</v>
      </c>
      <c r="AD5" s="163" t="s">
        <v>15</v>
      </c>
      <c r="AE5" s="163" t="s">
        <v>133</v>
      </c>
      <c r="AF5" s="163" t="s">
        <v>14</v>
      </c>
      <c r="AG5" s="163" t="s">
        <v>15</v>
      </c>
      <c r="AH5" s="163" t="s">
        <v>133</v>
      </c>
      <c r="AI5" s="163" t="s">
        <v>14</v>
      </c>
      <c r="AJ5" s="163" t="s">
        <v>15</v>
      </c>
      <c r="AK5" s="163" t="s">
        <v>133</v>
      </c>
      <c r="AL5" s="163" t="s">
        <v>14</v>
      </c>
      <c r="AM5" s="163" t="s">
        <v>15</v>
      </c>
      <c r="AN5" s="321" t="s">
        <v>133</v>
      </c>
      <c r="AO5" s="163" t="s">
        <v>14</v>
      </c>
      <c r="AP5" s="327" t="s">
        <v>15</v>
      </c>
      <c r="AQ5" s="320" t="s">
        <v>133</v>
      </c>
      <c r="AR5" s="163" t="s">
        <v>14</v>
      </c>
      <c r="AS5" s="163" t="s">
        <v>15</v>
      </c>
      <c r="AT5" s="441"/>
    </row>
    <row r="6" spans="1:46" s="155" customFormat="1" ht="8.25" customHeight="1">
      <c r="A6" s="164"/>
      <c r="B6" s="165"/>
      <c r="C6" s="166"/>
      <c r="D6" s="166"/>
      <c r="E6" s="166"/>
      <c r="F6" s="323"/>
      <c r="G6" s="166"/>
      <c r="H6" s="166"/>
      <c r="I6" s="324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323"/>
      <c r="AO6" s="166"/>
      <c r="AP6" s="324"/>
      <c r="AQ6" s="166"/>
      <c r="AR6" s="167"/>
      <c r="AS6" s="167"/>
      <c r="AT6" s="168"/>
    </row>
    <row r="7" spans="2:46" s="169" customFormat="1" ht="22.5" customHeight="1">
      <c r="B7" s="170" t="s">
        <v>134</v>
      </c>
      <c r="C7" s="330">
        <f>SUM(C8)</f>
        <v>4</v>
      </c>
      <c r="D7" s="330">
        <f aca="true" t="shared" si="0" ref="D7:AS7">SUM(D8)</f>
        <v>4</v>
      </c>
      <c r="E7" s="330">
        <f t="shared" si="0"/>
        <v>0</v>
      </c>
      <c r="F7" s="331">
        <f t="shared" si="0"/>
        <v>51</v>
      </c>
      <c r="G7" s="330">
        <f t="shared" si="0"/>
        <v>37</v>
      </c>
      <c r="H7" s="330">
        <f t="shared" si="0"/>
        <v>0</v>
      </c>
      <c r="I7" s="332">
        <f t="shared" si="0"/>
        <v>14</v>
      </c>
      <c r="J7" s="330">
        <f t="shared" si="0"/>
        <v>793</v>
      </c>
      <c r="K7" s="330">
        <f t="shared" si="0"/>
        <v>417</v>
      </c>
      <c r="L7" s="330">
        <f t="shared" si="0"/>
        <v>376</v>
      </c>
      <c r="M7" s="330">
        <f t="shared" si="0"/>
        <v>84</v>
      </c>
      <c r="N7" s="330">
        <f t="shared" si="0"/>
        <v>40</v>
      </c>
      <c r="O7" s="330">
        <f t="shared" si="0"/>
        <v>44</v>
      </c>
      <c r="P7" s="330">
        <f t="shared" si="0"/>
        <v>79</v>
      </c>
      <c r="Q7" s="330">
        <f t="shared" si="0"/>
        <v>51</v>
      </c>
      <c r="R7" s="330">
        <f t="shared" si="0"/>
        <v>28</v>
      </c>
      <c r="S7" s="330">
        <f t="shared" si="0"/>
        <v>103</v>
      </c>
      <c r="T7" s="330">
        <f t="shared" si="0"/>
        <v>60</v>
      </c>
      <c r="U7" s="330">
        <f t="shared" si="0"/>
        <v>43</v>
      </c>
      <c r="V7" s="330">
        <f t="shared" si="0"/>
        <v>88</v>
      </c>
      <c r="W7" s="330">
        <f t="shared" si="0"/>
        <v>42</v>
      </c>
      <c r="X7" s="330">
        <f t="shared" si="0"/>
        <v>46</v>
      </c>
      <c r="Y7" s="330">
        <f t="shared" si="0"/>
        <v>73</v>
      </c>
      <c r="Z7" s="330">
        <f t="shared" si="0"/>
        <v>37</v>
      </c>
      <c r="AA7" s="330">
        <f t="shared" si="0"/>
        <v>36</v>
      </c>
      <c r="AB7" s="330">
        <f t="shared" si="0"/>
        <v>92</v>
      </c>
      <c r="AC7" s="330">
        <f t="shared" si="0"/>
        <v>44</v>
      </c>
      <c r="AD7" s="330">
        <f t="shared" si="0"/>
        <v>48</v>
      </c>
      <c r="AE7" s="330">
        <f t="shared" si="0"/>
        <v>77</v>
      </c>
      <c r="AF7" s="330">
        <f t="shared" si="0"/>
        <v>42</v>
      </c>
      <c r="AG7" s="330">
        <f t="shared" si="0"/>
        <v>35</v>
      </c>
      <c r="AH7" s="330">
        <f t="shared" si="0"/>
        <v>94</v>
      </c>
      <c r="AI7" s="330">
        <f t="shared" si="0"/>
        <v>45</v>
      </c>
      <c r="AJ7" s="330">
        <f t="shared" si="0"/>
        <v>49</v>
      </c>
      <c r="AK7" s="330">
        <f t="shared" si="0"/>
        <v>103</v>
      </c>
      <c r="AL7" s="330">
        <f t="shared" si="0"/>
        <v>56</v>
      </c>
      <c r="AM7" s="330">
        <f t="shared" si="0"/>
        <v>47</v>
      </c>
      <c r="AN7" s="331">
        <f t="shared" si="0"/>
        <v>108</v>
      </c>
      <c r="AO7" s="330">
        <f t="shared" si="0"/>
        <v>51</v>
      </c>
      <c r="AP7" s="332">
        <f t="shared" si="0"/>
        <v>57</v>
      </c>
      <c r="AQ7" s="330">
        <f t="shared" si="0"/>
        <v>24</v>
      </c>
      <c r="AR7" s="330">
        <f t="shared" si="0"/>
        <v>4</v>
      </c>
      <c r="AS7" s="330">
        <f t="shared" si="0"/>
        <v>20</v>
      </c>
      <c r="AT7" s="170" t="s">
        <v>134</v>
      </c>
    </row>
    <row r="8" spans="2:46" s="169" customFormat="1" ht="22.5" customHeight="1">
      <c r="B8" s="171" t="s">
        <v>135</v>
      </c>
      <c r="C8" s="119">
        <f>SUM(C10)</f>
        <v>4</v>
      </c>
      <c r="D8" s="119">
        <f aca="true" t="shared" si="1" ref="D8:Z8">SUM(D10)</f>
        <v>4</v>
      </c>
      <c r="E8" s="119">
        <f t="shared" si="1"/>
        <v>0</v>
      </c>
      <c r="F8" s="308">
        <f t="shared" si="1"/>
        <v>51</v>
      </c>
      <c r="G8" s="119">
        <f t="shared" si="1"/>
        <v>37</v>
      </c>
      <c r="H8" s="119">
        <f t="shared" si="1"/>
        <v>0</v>
      </c>
      <c r="I8" s="117">
        <f t="shared" si="1"/>
        <v>14</v>
      </c>
      <c r="J8" s="119">
        <f t="shared" si="1"/>
        <v>793</v>
      </c>
      <c r="K8" s="119">
        <f t="shared" si="1"/>
        <v>417</v>
      </c>
      <c r="L8" s="119">
        <f t="shared" si="1"/>
        <v>376</v>
      </c>
      <c r="M8" s="119">
        <f t="shared" si="1"/>
        <v>84</v>
      </c>
      <c r="N8" s="119">
        <f t="shared" si="1"/>
        <v>40</v>
      </c>
      <c r="O8" s="119">
        <f t="shared" si="1"/>
        <v>44</v>
      </c>
      <c r="P8" s="119">
        <f t="shared" si="1"/>
        <v>79</v>
      </c>
      <c r="Q8" s="119">
        <f t="shared" si="1"/>
        <v>51</v>
      </c>
      <c r="R8" s="119">
        <f t="shared" si="1"/>
        <v>28</v>
      </c>
      <c r="S8" s="119">
        <f t="shared" si="1"/>
        <v>103</v>
      </c>
      <c r="T8" s="119">
        <f t="shared" si="1"/>
        <v>60</v>
      </c>
      <c r="U8" s="119">
        <f t="shared" si="1"/>
        <v>43</v>
      </c>
      <c r="V8" s="119">
        <f t="shared" si="1"/>
        <v>88</v>
      </c>
      <c r="W8" s="119">
        <f t="shared" si="1"/>
        <v>42</v>
      </c>
      <c r="X8" s="119">
        <f t="shared" si="1"/>
        <v>46</v>
      </c>
      <c r="Y8" s="119">
        <f t="shared" si="1"/>
        <v>73</v>
      </c>
      <c r="Z8" s="119">
        <f t="shared" si="1"/>
        <v>37</v>
      </c>
      <c r="AA8" s="119">
        <f aca="true" t="shared" si="2" ref="AA8:AS8">SUM(AA10)</f>
        <v>36</v>
      </c>
      <c r="AB8" s="119">
        <f t="shared" si="2"/>
        <v>92</v>
      </c>
      <c r="AC8" s="119">
        <f t="shared" si="2"/>
        <v>44</v>
      </c>
      <c r="AD8" s="119">
        <f t="shared" si="2"/>
        <v>48</v>
      </c>
      <c r="AE8" s="119">
        <f t="shared" si="2"/>
        <v>77</v>
      </c>
      <c r="AF8" s="119">
        <f t="shared" si="2"/>
        <v>42</v>
      </c>
      <c r="AG8" s="119">
        <f t="shared" si="2"/>
        <v>35</v>
      </c>
      <c r="AH8" s="119">
        <f t="shared" si="2"/>
        <v>94</v>
      </c>
      <c r="AI8" s="119">
        <f t="shared" si="2"/>
        <v>45</v>
      </c>
      <c r="AJ8" s="119">
        <f t="shared" si="2"/>
        <v>49</v>
      </c>
      <c r="AK8" s="119">
        <f t="shared" si="2"/>
        <v>103</v>
      </c>
      <c r="AL8" s="119">
        <f t="shared" si="2"/>
        <v>56</v>
      </c>
      <c r="AM8" s="119">
        <f t="shared" si="2"/>
        <v>47</v>
      </c>
      <c r="AN8" s="308">
        <f t="shared" si="2"/>
        <v>108</v>
      </c>
      <c r="AO8" s="119">
        <f t="shared" si="2"/>
        <v>51</v>
      </c>
      <c r="AP8" s="117">
        <f t="shared" si="2"/>
        <v>57</v>
      </c>
      <c r="AQ8" s="119">
        <f t="shared" si="2"/>
        <v>24</v>
      </c>
      <c r="AR8" s="119">
        <f t="shared" si="2"/>
        <v>4</v>
      </c>
      <c r="AS8" s="119">
        <f t="shared" si="2"/>
        <v>20</v>
      </c>
      <c r="AT8" s="171" t="s">
        <v>135</v>
      </c>
    </row>
    <row r="9" spans="2:46" s="169" customFormat="1" ht="9.75" customHeight="1">
      <c r="B9" s="171"/>
      <c r="C9" s="173"/>
      <c r="D9" s="173"/>
      <c r="E9" s="173"/>
      <c r="F9" s="325"/>
      <c r="G9" s="173"/>
      <c r="H9" s="173"/>
      <c r="I9" s="326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328"/>
      <c r="AO9" s="174"/>
      <c r="AP9" s="329"/>
      <c r="AQ9" s="174"/>
      <c r="AR9" s="173"/>
      <c r="AS9" s="173"/>
      <c r="AT9" s="171"/>
    </row>
    <row r="10" spans="2:46" s="155" customFormat="1" ht="24" customHeight="1">
      <c r="B10" s="175" t="s">
        <v>136</v>
      </c>
      <c r="C10" s="119">
        <v>4</v>
      </c>
      <c r="D10" s="119">
        <v>4</v>
      </c>
      <c r="E10" s="119">
        <v>0</v>
      </c>
      <c r="F10" s="308">
        <v>51</v>
      </c>
      <c r="G10" s="119">
        <v>37</v>
      </c>
      <c r="H10" s="172">
        <v>0</v>
      </c>
      <c r="I10" s="117">
        <v>14</v>
      </c>
      <c r="J10" s="116">
        <v>793</v>
      </c>
      <c r="K10" s="116">
        <v>417</v>
      </c>
      <c r="L10" s="116">
        <v>376</v>
      </c>
      <c r="M10" s="116">
        <v>84</v>
      </c>
      <c r="N10" s="116">
        <v>40</v>
      </c>
      <c r="O10" s="116">
        <v>44</v>
      </c>
      <c r="P10" s="116">
        <v>79</v>
      </c>
      <c r="Q10" s="116">
        <v>51</v>
      </c>
      <c r="R10" s="116">
        <v>28</v>
      </c>
      <c r="S10" s="116">
        <v>103</v>
      </c>
      <c r="T10" s="116">
        <v>60</v>
      </c>
      <c r="U10" s="116">
        <v>43</v>
      </c>
      <c r="V10" s="116">
        <v>88</v>
      </c>
      <c r="W10" s="116">
        <v>42</v>
      </c>
      <c r="X10" s="116">
        <v>46</v>
      </c>
      <c r="Y10" s="116">
        <v>73</v>
      </c>
      <c r="Z10" s="116">
        <v>37</v>
      </c>
      <c r="AA10" s="116">
        <v>36</v>
      </c>
      <c r="AB10" s="116">
        <v>92</v>
      </c>
      <c r="AC10" s="116">
        <v>44</v>
      </c>
      <c r="AD10" s="116">
        <v>48</v>
      </c>
      <c r="AE10" s="116">
        <v>77</v>
      </c>
      <c r="AF10" s="116">
        <v>42</v>
      </c>
      <c r="AG10" s="116">
        <v>35</v>
      </c>
      <c r="AH10" s="116">
        <v>94</v>
      </c>
      <c r="AI10" s="116">
        <v>45</v>
      </c>
      <c r="AJ10" s="116">
        <v>49</v>
      </c>
      <c r="AK10" s="116">
        <v>103</v>
      </c>
      <c r="AL10" s="116">
        <v>56</v>
      </c>
      <c r="AM10" s="116">
        <v>47</v>
      </c>
      <c r="AN10" s="308">
        <v>108</v>
      </c>
      <c r="AO10" s="119">
        <v>51</v>
      </c>
      <c r="AP10" s="117">
        <v>57</v>
      </c>
      <c r="AQ10" s="119">
        <v>24</v>
      </c>
      <c r="AR10" s="119">
        <v>4</v>
      </c>
      <c r="AS10" s="119">
        <v>20</v>
      </c>
      <c r="AT10" s="176" t="s">
        <v>136</v>
      </c>
    </row>
    <row r="11" spans="2:46" s="155" customFormat="1" ht="9" customHeight="1">
      <c r="B11" s="177"/>
      <c r="C11" s="133"/>
      <c r="D11" s="133"/>
      <c r="E11" s="133"/>
      <c r="F11" s="132"/>
      <c r="G11" s="133"/>
      <c r="H11" s="178"/>
      <c r="I11" s="134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2"/>
      <c r="AO11" s="133"/>
      <c r="AP11" s="134"/>
      <c r="AQ11" s="133"/>
      <c r="AR11" s="133"/>
      <c r="AS11" s="133"/>
      <c r="AT11" s="177"/>
    </row>
    <row r="12" spans="1:47" s="169" customFormat="1" ht="13.5">
      <c r="A12" s="179"/>
      <c r="B12" s="180"/>
      <c r="C12" s="181"/>
      <c r="D12" s="182"/>
      <c r="E12" s="182"/>
      <c r="F12" s="182"/>
      <c r="G12" s="182"/>
      <c r="H12" s="182"/>
      <c r="I12" s="182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2"/>
      <c r="AS12" s="182"/>
      <c r="AT12" s="180"/>
      <c r="AU12" s="179"/>
    </row>
    <row r="13" spans="2:46" ht="13.5"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</row>
  </sheetData>
  <sheetProtection/>
  <mergeCells count="23">
    <mergeCell ref="B1:R1"/>
    <mergeCell ref="AH4:AJ4"/>
    <mergeCell ref="AT3:AT5"/>
    <mergeCell ref="AK4:AM4"/>
    <mergeCell ref="S1:AJ1"/>
    <mergeCell ref="AK1:AT1"/>
    <mergeCell ref="AE4:AG4"/>
    <mergeCell ref="M4:O4"/>
    <mergeCell ref="P4:R4"/>
    <mergeCell ref="S4:U4"/>
    <mergeCell ref="AQ4:AS4"/>
    <mergeCell ref="AN3:AP3"/>
    <mergeCell ref="AQ3:AS3"/>
    <mergeCell ref="V4:X4"/>
    <mergeCell ref="AN4:AP4"/>
    <mergeCell ref="AB4:AD4"/>
    <mergeCell ref="B3:B5"/>
    <mergeCell ref="C3:E4"/>
    <mergeCell ref="F3:I4"/>
    <mergeCell ref="J3:R3"/>
    <mergeCell ref="T3:AJ3"/>
    <mergeCell ref="Y4:AA4"/>
    <mergeCell ref="J4:L4"/>
  </mergeCells>
  <printOptions horizontalCentered="1"/>
  <pageMargins left="0.6692913385826772" right="0.5511811023622047" top="0.5511811023622047" bottom="0.3937007874015748" header="0.5511811023622047" footer="0.5118110236220472"/>
  <pageSetup firstPageNumber="49" useFirstPageNumber="1" horizontalDpi="600" verticalDpi="600" orientation="portrait" paperSize="9" scale="82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F28"/>
  <sheetViews>
    <sheetView showGridLines="0" tabSelected="1" zoomScaleSheetLayoutView="100" zoomScalePageLayoutView="0" workbookViewId="0" topLeftCell="A1">
      <selection activeCell="Z8" sqref="Z8"/>
    </sheetView>
  </sheetViews>
  <sheetFormatPr defaultColWidth="9.00390625" defaultRowHeight="13.5"/>
  <cols>
    <col min="1" max="1" width="14.625" style="213" customWidth="1"/>
    <col min="2" max="4" width="7.00390625" style="213" customWidth="1"/>
    <col min="5" max="9" width="6.875" style="213" customWidth="1"/>
    <col min="10" max="13" width="4.25390625" style="213" customWidth="1"/>
    <col min="14" max="15" width="4.50390625" style="213" customWidth="1"/>
    <col min="16" max="17" width="4.625" style="213" customWidth="1"/>
    <col min="18" max="19" width="4.50390625" style="213" customWidth="1"/>
    <col min="20" max="21" width="3.50390625" style="213" hidden="1" customWidth="1"/>
    <col min="22" max="27" width="4.50390625" style="213" customWidth="1"/>
    <col min="28" max="35" width="4.375" style="213" customWidth="1"/>
    <col min="36" max="39" width="4.25390625" style="213" customWidth="1"/>
    <col min="40" max="47" width="4.50390625" style="213" customWidth="1"/>
    <col min="48" max="48" width="5.00390625" style="213" customWidth="1"/>
    <col min="49" max="49" width="5.25390625" style="213" customWidth="1"/>
    <col min="50" max="51" width="4.25390625" style="213" customWidth="1"/>
    <col min="52" max="53" width="6.25390625" style="213" bestFit="1" customWidth="1"/>
    <col min="54" max="54" width="7.375" style="213" bestFit="1" customWidth="1"/>
    <col min="55" max="57" width="4.75390625" style="213" customWidth="1"/>
    <col min="58" max="58" width="11.875" style="213" bestFit="1" customWidth="1"/>
    <col min="59" max="16384" width="9.00390625" style="213" customWidth="1"/>
  </cols>
  <sheetData>
    <row r="1" spans="1:58" s="192" customFormat="1" ht="15.75" customHeight="1">
      <c r="A1" s="447" t="s">
        <v>223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265"/>
      <c r="U1" s="265"/>
      <c r="V1" s="447" t="s">
        <v>206</v>
      </c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9" t="s">
        <v>206</v>
      </c>
      <c r="AY1" s="450"/>
      <c r="AZ1" s="450"/>
      <c r="BA1" s="450"/>
      <c r="BB1" s="450"/>
      <c r="BC1" s="450"/>
      <c r="BD1" s="450"/>
      <c r="BE1" s="450"/>
      <c r="BF1" s="450"/>
    </row>
    <row r="2" spans="1:58" s="195" customFormat="1" ht="12.75">
      <c r="A2" s="191" t="s">
        <v>188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4"/>
      <c r="AW2" s="194"/>
      <c r="AX2" s="194"/>
      <c r="AY2" s="194"/>
      <c r="AZ2" s="194"/>
      <c r="BD2" s="196"/>
      <c r="BF2" s="197"/>
    </row>
    <row r="3" spans="1:58" s="198" customFormat="1" ht="24" customHeight="1">
      <c r="A3" s="444" t="s">
        <v>138</v>
      </c>
      <c r="B3" s="478" t="s">
        <v>139</v>
      </c>
      <c r="C3" s="479"/>
      <c r="D3" s="479"/>
      <c r="E3" s="532" t="s">
        <v>140</v>
      </c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4"/>
      <c r="V3" s="484" t="s">
        <v>141</v>
      </c>
      <c r="W3" s="485"/>
      <c r="X3" s="484" t="s">
        <v>142</v>
      </c>
      <c r="Y3" s="485"/>
      <c r="Z3" s="522" t="s">
        <v>143</v>
      </c>
      <c r="AA3" s="523"/>
      <c r="AB3" s="461" t="s">
        <v>144</v>
      </c>
      <c r="AC3" s="461"/>
      <c r="AD3" s="461"/>
      <c r="AE3" s="461"/>
      <c r="AF3" s="461"/>
      <c r="AG3" s="461"/>
      <c r="AH3" s="461"/>
      <c r="AI3" s="461"/>
      <c r="AJ3" s="464" t="s">
        <v>222</v>
      </c>
      <c r="AK3" s="517"/>
      <c r="AL3" s="470" t="s">
        <v>145</v>
      </c>
      <c r="AM3" s="471"/>
      <c r="AN3" s="462" t="s">
        <v>146</v>
      </c>
      <c r="AO3" s="463"/>
      <c r="AP3" s="463"/>
      <c r="AQ3" s="463"/>
      <c r="AR3" s="463"/>
      <c r="AS3" s="463"/>
      <c r="AT3" s="463"/>
      <c r="AU3" s="463"/>
      <c r="AV3" s="451" t="s">
        <v>203</v>
      </c>
      <c r="AW3" s="452"/>
      <c r="AX3" s="464" t="s">
        <v>204</v>
      </c>
      <c r="AY3" s="465"/>
      <c r="AZ3" s="512" t="s">
        <v>147</v>
      </c>
      <c r="BA3" s="513"/>
      <c r="BB3" s="514"/>
      <c r="BC3" s="501" t="s">
        <v>148</v>
      </c>
      <c r="BD3" s="501"/>
      <c r="BE3" s="502"/>
      <c r="BF3" s="444" t="s">
        <v>138</v>
      </c>
    </row>
    <row r="4" spans="1:58" s="198" customFormat="1" ht="31.5" customHeight="1">
      <c r="A4" s="445"/>
      <c r="B4" s="480"/>
      <c r="C4" s="481"/>
      <c r="D4" s="481"/>
      <c r="E4" s="486" t="s">
        <v>149</v>
      </c>
      <c r="F4" s="487"/>
      <c r="G4" s="488"/>
      <c r="H4" s="492" t="s">
        <v>150</v>
      </c>
      <c r="I4" s="493"/>
      <c r="J4" s="493"/>
      <c r="K4" s="493"/>
      <c r="L4" s="493"/>
      <c r="M4" s="494"/>
      <c r="N4" s="495" t="s">
        <v>151</v>
      </c>
      <c r="O4" s="496"/>
      <c r="P4" s="499" t="s">
        <v>152</v>
      </c>
      <c r="Q4" s="500"/>
      <c r="R4" s="526" t="s">
        <v>153</v>
      </c>
      <c r="S4" s="527"/>
      <c r="T4" s="499" t="s">
        <v>154</v>
      </c>
      <c r="U4" s="500"/>
      <c r="V4" s="484" t="s">
        <v>155</v>
      </c>
      <c r="W4" s="485"/>
      <c r="X4" s="484" t="s">
        <v>156</v>
      </c>
      <c r="Y4" s="485"/>
      <c r="Z4" s="515" t="s">
        <v>157</v>
      </c>
      <c r="AA4" s="516"/>
      <c r="AB4" s="459" t="s">
        <v>158</v>
      </c>
      <c r="AC4" s="460"/>
      <c r="AD4" s="509" t="s">
        <v>159</v>
      </c>
      <c r="AE4" s="510"/>
      <c r="AF4" s="510"/>
      <c r="AG4" s="511"/>
      <c r="AH4" s="459" t="s">
        <v>160</v>
      </c>
      <c r="AI4" s="460"/>
      <c r="AJ4" s="518"/>
      <c r="AK4" s="519"/>
      <c r="AL4" s="472"/>
      <c r="AM4" s="473"/>
      <c r="AN4" s="453" t="s">
        <v>161</v>
      </c>
      <c r="AO4" s="454"/>
      <c r="AP4" s="453" t="s">
        <v>162</v>
      </c>
      <c r="AQ4" s="454"/>
      <c r="AR4" s="453" t="s">
        <v>163</v>
      </c>
      <c r="AS4" s="454"/>
      <c r="AT4" s="453" t="s">
        <v>164</v>
      </c>
      <c r="AU4" s="507"/>
      <c r="AV4" s="453"/>
      <c r="AW4" s="454"/>
      <c r="AX4" s="466"/>
      <c r="AY4" s="467"/>
      <c r="AZ4" s="512"/>
      <c r="BA4" s="513"/>
      <c r="BB4" s="514"/>
      <c r="BC4" s="503"/>
      <c r="BD4" s="503"/>
      <c r="BE4" s="504"/>
      <c r="BF4" s="445"/>
    </row>
    <row r="5" spans="1:58" s="198" customFormat="1" ht="25.5" customHeight="1">
      <c r="A5" s="445"/>
      <c r="B5" s="482"/>
      <c r="C5" s="483"/>
      <c r="D5" s="483"/>
      <c r="E5" s="489"/>
      <c r="F5" s="490"/>
      <c r="G5" s="491"/>
      <c r="H5" s="489" t="s">
        <v>165</v>
      </c>
      <c r="I5" s="490"/>
      <c r="J5" s="489" t="s">
        <v>166</v>
      </c>
      <c r="K5" s="491"/>
      <c r="L5" s="497" t="s">
        <v>167</v>
      </c>
      <c r="M5" s="498"/>
      <c r="N5" s="497"/>
      <c r="O5" s="498"/>
      <c r="P5" s="535" t="s">
        <v>168</v>
      </c>
      <c r="Q5" s="536"/>
      <c r="R5" s="457" t="s">
        <v>169</v>
      </c>
      <c r="S5" s="458"/>
      <c r="T5" s="535" t="s">
        <v>170</v>
      </c>
      <c r="U5" s="536"/>
      <c r="V5" s="528" t="s">
        <v>171</v>
      </c>
      <c r="W5" s="529"/>
      <c r="X5" s="528" t="s">
        <v>172</v>
      </c>
      <c r="Y5" s="529"/>
      <c r="Z5" s="524" t="s">
        <v>172</v>
      </c>
      <c r="AA5" s="525"/>
      <c r="AB5" s="461"/>
      <c r="AC5" s="461"/>
      <c r="AD5" s="476" t="s">
        <v>173</v>
      </c>
      <c r="AE5" s="477"/>
      <c r="AF5" s="476" t="s">
        <v>174</v>
      </c>
      <c r="AG5" s="477"/>
      <c r="AH5" s="461"/>
      <c r="AI5" s="461"/>
      <c r="AJ5" s="520"/>
      <c r="AK5" s="521"/>
      <c r="AL5" s="474"/>
      <c r="AM5" s="475"/>
      <c r="AN5" s="455"/>
      <c r="AO5" s="456"/>
      <c r="AP5" s="455"/>
      <c r="AQ5" s="456"/>
      <c r="AR5" s="455"/>
      <c r="AS5" s="456"/>
      <c r="AT5" s="455"/>
      <c r="AU5" s="508"/>
      <c r="AV5" s="455"/>
      <c r="AW5" s="456"/>
      <c r="AX5" s="468"/>
      <c r="AY5" s="469"/>
      <c r="AZ5" s="512"/>
      <c r="BA5" s="513"/>
      <c r="BB5" s="514"/>
      <c r="BC5" s="505"/>
      <c r="BD5" s="505"/>
      <c r="BE5" s="506"/>
      <c r="BF5" s="445"/>
    </row>
    <row r="6" spans="1:58" s="198" customFormat="1" ht="21.75" customHeight="1">
      <c r="A6" s="446"/>
      <c r="B6" s="202" t="s">
        <v>127</v>
      </c>
      <c r="C6" s="202" t="s">
        <v>14</v>
      </c>
      <c r="D6" s="199" t="s">
        <v>15</v>
      </c>
      <c r="E6" s="202" t="s">
        <v>127</v>
      </c>
      <c r="F6" s="202" t="s">
        <v>14</v>
      </c>
      <c r="G6" s="202" t="s">
        <v>15</v>
      </c>
      <c r="H6" s="202" t="s">
        <v>14</v>
      </c>
      <c r="I6" s="202" t="s">
        <v>15</v>
      </c>
      <c r="J6" s="202" t="s">
        <v>14</v>
      </c>
      <c r="K6" s="202" t="s">
        <v>15</v>
      </c>
      <c r="L6" s="202" t="s">
        <v>14</v>
      </c>
      <c r="M6" s="202" t="s">
        <v>15</v>
      </c>
      <c r="N6" s="202" t="s">
        <v>14</v>
      </c>
      <c r="O6" s="202" t="s">
        <v>15</v>
      </c>
      <c r="P6" s="202" t="s">
        <v>14</v>
      </c>
      <c r="Q6" s="202" t="s">
        <v>15</v>
      </c>
      <c r="R6" s="202" t="s">
        <v>14</v>
      </c>
      <c r="S6" s="202" t="s">
        <v>15</v>
      </c>
      <c r="T6" s="202" t="s">
        <v>14</v>
      </c>
      <c r="U6" s="202" t="s">
        <v>15</v>
      </c>
      <c r="V6" s="202" t="s">
        <v>14</v>
      </c>
      <c r="W6" s="202" t="s">
        <v>15</v>
      </c>
      <c r="X6" s="202" t="s">
        <v>14</v>
      </c>
      <c r="Y6" s="202" t="s">
        <v>15</v>
      </c>
      <c r="Z6" s="202" t="s">
        <v>14</v>
      </c>
      <c r="AA6" s="202" t="s">
        <v>15</v>
      </c>
      <c r="AB6" s="202" t="s">
        <v>14</v>
      </c>
      <c r="AC6" s="202" t="s">
        <v>15</v>
      </c>
      <c r="AD6" s="202" t="s">
        <v>14</v>
      </c>
      <c r="AE6" s="202" t="s">
        <v>15</v>
      </c>
      <c r="AF6" s="202" t="s">
        <v>14</v>
      </c>
      <c r="AG6" s="202" t="s">
        <v>15</v>
      </c>
      <c r="AH6" s="202" t="s">
        <v>14</v>
      </c>
      <c r="AI6" s="202" t="s">
        <v>15</v>
      </c>
      <c r="AJ6" s="202" t="s">
        <v>14</v>
      </c>
      <c r="AK6" s="202" t="s">
        <v>15</v>
      </c>
      <c r="AL6" s="200" t="s">
        <v>14</v>
      </c>
      <c r="AM6" s="199" t="s">
        <v>15</v>
      </c>
      <c r="AN6" s="202" t="s">
        <v>14</v>
      </c>
      <c r="AO6" s="202" t="s">
        <v>15</v>
      </c>
      <c r="AP6" s="202" t="s">
        <v>14</v>
      </c>
      <c r="AQ6" s="202" t="s">
        <v>15</v>
      </c>
      <c r="AR6" s="202" t="s">
        <v>14</v>
      </c>
      <c r="AS6" s="202" t="s">
        <v>15</v>
      </c>
      <c r="AT6" s="202" t="s">
        <v>14</v>
      </c>
      <c r="AU6" s="202" t="s">
        <v>15</v>
      </c>
      <c r="AV6" s="202" t="s">
        <v>14</v>
      </c>
      <c r="AW6" s="199" t="s">
        <v>15</v>
      </c>
      <c r="AX6" s="263" t="s">
        <v>179</v>
      </c>
      <c r="AY6" s="202" t="s">
        <v>180</v>
      </c>
      <c r="AZ6" s="299" t="s">
        <v>175</v>
      </c>
      <c r="BA6" s="201" t="s">
        <v>14</v>
      </c>
      <c r="BB6" s="339" t="s">
        <v>15</v>
      </c>
      <c r="BC6" s="200" t="s">
        <v>175</v>
      </c>
      <c r="BD6" s="202" t="s">
        <v>14</v>
      </c>
      <c r="BE6" s="202" t="s">
        <v>15</v>
      </c>
      <c r="BF6" s="446"/>
    </row>
    <row r="7" spans="1:58" s="209" customFormat="1" ht="7.5" customHeight="1">
      <c r="A7" s="203"/>
      <c r="B7" s="204"/>
      <c r="C7" s="204"/>
      <c r="D7" s="204"/>
      <c r="E7" s="206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5"/>
      <c r="AN7" s="206"/>
      <c r="AO7" s="204"/>
      <c r="AP7" s="204"/>
      <c r="AQ7" s="204"/>
      <c r="AR7" s="204"/>
      <c r="AS7" s="204"/>
      <c r="AT7" s="204"/>
      <c r="AU7" s="204"/>
      <c r="AV7" s="204"/>
      <c r="AW7" s="204"/>
      <c r="AX7" s="206"/>
      <c r="AY7" s="348"/>
      <c r="AZ7" s="346"/>
      <c r="BA7" s="207"/>
      <c r="BB7" s="340"/>
      <c r="BC7" s="207"/>
      <c r="BD7" s="207"/>
      <c r="BE7" s="208"/>
      <c r="BF7" s="203"/>
    </row>
    <row r="8" spans="1:58" s="210" customFormat="1" ht="21.75" customHeight="1">
      <c r="A8" s="266" t="s">
        <v>202</v>
      </c>
      <c r="B8" s="267">
        <v>74</v>
      </c>
      <c r="C8" s="267">
        <v>40</v>
      </c>
      <c r="D8" s="267">
        <v>34</v>
      </c>
      <c r="E8" s="282">
        <v>72</v>
      </c>
      <c r="F8" s="267">
        <v>39</v>
      </c>
      <c r="G8" s="267">
        <v>33</v>
      </c>
      <c r="H8" s="268">
        <v>38</v>
      </c>
      <c r="I8" s="268">
        <v>33</v>
      </c>
      <c r="J8" s="268">
        <v>0</v>
      </c>
      <c r="K8" s="268">
        <v>0</v>
      </c>
      <c r="L8" s="268">
        <v>1</v>
      </c>
      <c r="M8" s="268">
        <v>0</v>
      </c>
      <c r="N8" s="268">
        <v>0</v>
      </c>
      <c r="O8" s="268">
        <v>0</v>
      </c>
      <c r="P8" s="268">
        <v>0</v>
      </c>
      <c r="Q8" s="268">
        <v>0</v>
      </c>
      <c r="R8" s="268">
        <v>0</v>
      </c>
      <c r="S8" s="268">
        <v>0</v>
      </c>
      <c r="T8" s="268"/>
      <c r="U8" s="268"/>
      <c r="V8" s="268">
        <v>0</v>
      </c>
      <c r="W8" s="268">
        <v>0</v>
      </c>
      <c r="X8" s="268">
        <v>0</v>
      </c>
      <c r="Y8" s="268">
        <v>1</v>
      </c>
      <c r="Z8" s="268">
        <v>0</v>
      </c>
      <c r="AA8" s="268">
        <v>0</v>
      </c>
      <c r="AB8" s="268">
        <v>0</v>
      </c>
      <c r="AC8" s="268">
        <v>0</v>
      </c>
      <c r="AD8" s="268">
        <v>0</v>
      </c>
      <c r="AE8" s="268">
        <v>0</v>
      </c>
      <c r="AF8" s="268">
        <v>0</v>
      </c>
      <c r="AG8" s="268">
        <v>0</v>
      </c>
      <c r="AH8" s="268">
        <v>0</v>
      </c>
      <c r="AI8" s="268">
        <v>0</v>
      </c>
      <c r="AJ8" s="268">
        <v>1</v>
      </c>
      <c r="AK8" s="268">
        <v>0</v>
      </c>
      <c r="AL8" s="268">
        <v>0</v>
      </c>
      <c r="AM8" s="268">
        <v>0</v>
      </c>
      <c r="AN8" s="269">
        <v>0</v>
      </c>
      <c r="AO8" s="268">
        <v>0</v>
      </c>
      <c r="AP8" s="268">
        <v>0</v>
      </c>
      <c r="AQ8" s="268">
        <v>0</v>
      </c>
      <c r="AR8" s="268">
        <v>0</v>
      </c>
      <c r="AS8" s="268">
        <v>0</v>
      </c>
      <c r="AT8" s="268">
        <v>0</v>
      </c>
      <c r="AU8" s="268">
        <v>0</v>
      </c>
      <c r="AV8" s="268">
        <v>0</v>
      </c>
      <c r="AW8" s="268">
        <v>0</v>
      </c>
      <c r="AX8" s="269">
        <v>0</v>
      </c>
      <c r="AY8" s="349">
        <v>0</v>
      </c>
      <c r="AZ8" s="347">
        <v>97.2972972972973</v>
      </c>
      <c r="BA8" s="270">
        <v>97.5</v>
      </c>
      <c r="BB8" s="341">
        <v>97.05882352941177</v>
      </c>
      <c r="BC8" s="271">
        <v>0</v>
      </c>
      <c r="BD8" s="271">
        <v>0</v>
      </c>
      <c r="BE8" s="272">
        <v>0</v>
      </c>
      <c r="BF8" s="273" t="s">
        <v>202</v>
      </c>
    </row>
    <row r="9" spans="1:58" s="210" customFormat="1" ht="21.75" customHeight="1">
      <c r="A9" s="266" t="s">
        <v>209</v>
      </c>
      <c r="B9" s="267">
        <v>71</v>
      </c>
      <c r="C9" s="267">
        <v>41</v>
      </c>
      <c r="D9" s="267">
        <v>30</v>
      </c>
      <c r="E9" s="282">
        <v>70</v>
      </c>
      <c r="F9" s="267">
        <v>40</v>
      </c>
      <c r="G9" s="267">
        <v>30</v>
      </c>
      <c r="H9" s="268">
        <v>40</v>
      </c>
      <c r="I9" s="268">
        <v>30</v>
      </c>
      <c r="J9" s="268">
        <v>0</v>
      </c>
      <c r="K9" s="268">
        <v>0</v>
      </c>
      <c r="L9" s="268">
        <v>0</v>
      </c>
      <c r="M9" s="268">
        <v>0</v>
      </c>
      <c r="N9" s="268">
        <v>0</v>
      </c>
      <c r="O9" s="268">
        <v>0</v>
      </c>
      <c r="P9" s="268">
        <v>0</v>
      </c>
      <c r="Q9" s="268">
        <v>0</v>
      </c>
      <c r="R9" s="268">
        <v>0</v>
      </c>
      <c r="S9" s="268">
        <v>0</v>
      </c>
      <c r="T9" s="268"/>
      <c r="U9" s="268"/>
      <c r="V9" s="268">
        <v>0</v>
      </c>
      <c r="W9" s="268">
        <v>0</v>
      </c>
      <c r="X9" s="268">
        <v>0</v>
      </c>
      <c r="Y9" s="268">
        <v>0</v>
      </c>
      <c r="Z9" s="268">
        <v>1</v>
      </c>
      <c r="AA9" s="268">
        <v>0</v>
      </c>
      <c r="AB9" s="268">
        <v>0</v>
      </c>
      <c r="AC9" s="268">
        <v>0</v>
      </c>
      <c r="AD9" s="268">
        <v>0</v>
      </c>
      <c r="AE9" s="268">
        <v>0</v>
      </c>
      <c r="AF9" s="268">
        <v>0</v>
      </c>
      <c r="AG9" s="268">
        <v>0</v>
      </c>
      <c r="AH9" s="268">
        <v>0</v>
      </c>
      <c r="AI9" s="268">
        <v>0</v>
      </c>
      <c r="AJ9" s="268">
        <v>0</v>
      </c>
      <c r="AK9" s="268">
        <v>0</v>
      </c>
      <c r="AL9" s="268">
        <v>0</v>
      </c>
      <c r="AM9" s="268">
        <v>0</v>
      </c>
      <c r="AN9" s="269">
        <v>0</v>
      </c>
      <c r="AO9" s="268">
        <v>0</v>
      </c>
      <c r="AP9" s="268">
        <v>0</v>
      </c>
      <c r="AQ9" s="268">
        <v>0</v>
      </c>
      <c r="AR9" s="268">
        <v>0</v>
      </c>
      <c r="AS9" s="268">
        <v>0</v>
      </c>
      <c r="AT9" s="268">
        <v>0</v>
      </c>
      <c r="AU9" s="268">
        <v>0</v>
      </c>
      <c r="AV9" s="268">
        <v>0</v>
      </c>
      <c r="AW9" s="268">
        <v>0</v>
      </c>
      <c r="AX9" s="269">
        <v>0</v>
      </c>
      <c r="AY9" s="349">
        <v>0</v>
      </c>
      <c r="AZ9" s="347">
        <v>98.59154929577466</v>
      </c>
      <c r="BA9" s="270">
        <v>97.5609756097561</v>
      </c>
      <c r="BB9" s="341">
        <v>100</v>
      </c>
      <c r="BC9" s="271">
        <v>0</v>
      </c>
      <c r="BD9" s="271">
        <v>0</v>
      </c>
      <c r="BE9" s="272">
        <v>0</v>
      </c>
      <c r="BF9" s="273" t="s">
        <v>211</v>
      </c>
    </row>
    <row r="10" spans="1:58" s="211" customFormat="1" ht="21.75" customHeight="1">
      <c r="A10" s="300" t="s">
        <v>210</v>
      </c>
      <c r="B10" s="189">
        <f>C10+D10</f>
        <v>91</v>
      </c>
      <c r="C10" s="189">
        <f>SUM(C16:C16)</f>
        <v>47</v>
      </c>
      <c r="D10" s="189">
        <f>SUM(D16:D16)</f>
        <v>44</v>
      </c>
      <c r="E10" s="57">
        <f>F10+G10</f>
        <v>89</v>
      </c>
      <c r="F10" s="58">
        <f aca="true" t="shared" si="0" ref="F10:S10">SUM(F16:F16)</f>
        <v>45</v>
      </c>
      <c r="G10" s="58">
        <f t="shared" si="0"/>
        <v>44</v>
      </c>
      <c r="H10" s="58">
        <f t="shared" si="0"/>
        <v>45</v>
      </c>
      <c r="I10" s="58">
        <f t="shared" si="0"/>
        <v>44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 t="shared" si="0"/>
        <v>0</v>
      </c>
      <c r="P10" s="58">
        <f t="shared" si="0"/>
        <v>0</v>
      </c>
      <c r="Q10" s="58">
        <f t="shared" si="0"/>
        <v>0</v>
      </c>
      <c r="R10" s="58">
        <f t="shared" si="0"/>
        <v>0</v>
      </c>
      <c r="S10" s="58">
        <f t="shared" si="0"/>
        <v>0</v>
      </c>
      <c r="T10" s="333"/>
      <c r="U10" s="333"/>
      <c r="V10" s="189">
        <f aca="true" t="shared" si="1" ref="V10:AA10">SUM(V16:V16)</f>
        <v>0</v>
      </c>
      <c r="W10" s="189">
        <f t="shared" si="1"/>
        <v>0</v>
      </c>
      <c r="X10" s="333">
        <f t="shared" si="1"/>
        <v>0</v>
      </c>
      <c r="Y10" s="333">
        <f t="shared" si="1"/>
        <v>0</v>
      </c>
      <c r="Z10" s="333">
        <f t="shared" si="1"/>
        <v>0</v>
      </c>
      <c r="AA10" s="333">
        <f t="shared" si="1"/>
        <v>0</v>
      </c>
      <c r="AB10" s="189">
        <v>0</v>
      </c>
      <c r="AC10" s="189">
        <v>0</v>
      </c>
      <c r="AD10" s="189">
        <f aca="true" t="shared" si="2" ref="AD10:AW10">SUM(AD16:AD16)</f>
        <v>0</v>
      </c>
      <c r="AE10" s="189">
        <f t="shared" si="2"/>
        <v>0</v>
      </c>
      <c r="AF10" s="189">
        <f t="shared" si="2"/>
        <v>0</v>
      </c>
      <c r="AG10" s="189">
        <f t="shared" si="2"/>
        <v>0</v>
      </c>
      <c r="AH10" s="189">
        <f t="shared" si="2"/>
        <v>0</v>
      </c>
      <c r="AI10" s="189">
        <f t="shared" si="2"/>
        <v>0</v>
      </c>
      <c r="AJ10" s="189">
        <f t="shared" si="2"/>
        <v>2</v>
      </c>
      <c r="AK10" s="189">
        <f t="shared" si="2"/>
        <v>0</v>
      </c>
      <c r="AL10" s="333">
        <f t="shared" si="2"/>
        <v>0</v>
      </c>
      <c r="AM10" s="333">
        <f t="shared" si="2"/>
        <v>0</v>
      </c>
      <c r="AN10" s="334">
        <f t="shared" si="2"/>
        <v>0</v>
      </c>
      <c r="AO10" s="58">
        <f t="shared" si="2"/>
        <v>0</v>
      </c>
      <c r="AP10" s="333">
        <f t="shared" si="2"/>
        <v>0</v>
      </c>
      <c r="AQ10" s="333">
        <f t="shared" si="2"/>
        <v>0</v>
      </c>
      <c r="AR10" s="333">
        <f t="shared" si="2"/>
        <v>0</v>
      </c>
      <c r="AS10" s="333">
        <f t="shared" si="2"/>
        <v>0</v>
      </c>
      <c r="AT10" s="333">
        <f t="shared" si="2"/>
        <v>0</v>
      </c>
      <c r="AU10" s="333">
        <f t="shared" si="2"/>
        <v>0</v>
      </c>
      <c r="AV10" s="333">
        <f t="shared" si="2"/>
        <v>0</v>
      </c>
      <c r="AW10" s="333">
        <f t="shared" si="2"/>
        <v>0</v>
      </c>
      <c r="AX10" s="334">
        <v>0</v>
      </c>
      <c r="AY10" s="350">
        <v>0</v>
      </c>
      <c r="AZ10" s="335">
        <f>E10/B10*100</f>
        <v>97.8021978021978</v>
      </c>
      <c r="BA10" s="335">
        <f>F10/C10*100</f>
        <v>95.74468085106383</v>
      </c>
      <c r="BB10" s="342">
        <f>G10/D10*100</f>
        <v>100</v>
      </c>
      <c r="BC10" s="336">
        <v>0</v>
      </c>
      <c r="BD10" s="336">
        <v>0</v>
      </c>
      <c r="BE10" s="337">
        <v>0</v>
      </c>
      <c r="BF10" s="301" t="s">
        <v>212</v>
      </c>
    </row>
    <row r="11" spans="1:58" s="212" customFormat="1" ht="6.75" customHeight="1">
      <c r="A11" s="274"/>
      <c r="B11" s="136"/>
      <c r="C11" s="267"/>
      <c r="D11" s="267"/>
      <c r="E11" s="282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6"/>
      <c r="AM11" s="275"/>
      <c r="AN11" s="277"/>
      <c r="AO11" s="275"/>
      <c r="AP11" s="275"/>
      <c r="AQ11" s="275"/>
      <c r="AR11" s="275"/>
      <c r="AS11" s="275"/>
      <c r="AT11" s="275"/>
      <c r="AU11" s="275"/>
      <c r="AV11" s="275"/>
      <c r="AW11" s="275"/>
      <c r="AX11" s="278"/>
      <c r="AY11" s="351"/>
      <c r="AZ11" s="279"/>
      <c r="BA11" s="279"/>
      <c r="BB11" s="343"/>
      <c r="BC11" s="280"/>
      <c r="BD11" s="280"/>
      <c r="BE11" s="281"/>
      <c r="BF11" s="274"/>
    </row>
    <row r="12" spans="1:58" s="210" customFormat="1" ht="21.75" customHeight="1">
      <c r="A12" s="266" t="s">
        <v>176</v>
      </c>
      <c r="B12" s="37">
        <f>C12+D12</f>
        <v>0</v>
      </c>
      <c r="C12" s="37">
        <v>0</v>
      </c>
      <c r="D12" s="37">
        <v>0</v>
      </c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0</v>
      </c>
      <c r="O12" s="267">
        <v>0</v>
      </c>
      <c r="P12" s="267">
        <v>0</v>
      </c>
      <c r="Q12" s="267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267">
        <v>0</v>
      </c>
      <c r="Y12" s="267">
        <v>0</v>
      </c>
      <c r="Z12" s="267">
        <v>0</v>
      </c>
      <c r="AA12" s="267">
        <v>0</v>
      </c>
      <c r="AB12" s="267">
        <v>0</v>
      </c>
      <c r="AC12" s="267">
        <v>0</v>
      </c>
      <c r="AD12" s="267">
        <v>0</v>
      </c>
      <c r="AE12" s="267">
        <v>0</v>
      </c>
      <c r="AF12" s="267">
        <v>0</v>
      </c>
      <c r="AG12" s="267">
        <v>0</v>
      </c>
      <c r="AH12" s="267">
        <v>0</v>
      </c>
      <c r="AI12" s="267">
        <v>0</v>
      </c>
      <c r="AJ12" s="267">
        <v>0</v>
      </c>
      <c r="AK12" s="267">
        <v>0</v>
      </c>
      <c r="AL12" s="267">
        <v>0</v>
      </c>
      <c r="AM12" s="267">
        <v>0</v>
      </c>
      <c r="AN12" s="282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>
        <v>0</v>
      </c>
      <c r="AU12" s="267">
        <v>0</v>
      </c>
      <c r="AV12" s="267">
        <v>0</v>
      </c>
      <c r="AW12" s="267">
        <v>0</v>
      </c>
      <c r="AX12" s="282">
        <v>0</v>
      </c>
      <c r="AY12" s="352">
        <v>0</v>
      </c>
      <c r="AZ12" s="283">
        <v>0</v>
      </c>
      <c r="BA12" s="283">
        <v>0</v>
      </c>
      <c r="BB12" s="344">
        <v>0</v>
      </c>
      <c r="BC12" s="284">
        <v>0</v>
      </c>
      <c r="BD12" s="284">
        <v>0</v>
      </c>
      <c r="BE12" s="284">
        <v>0</v>
      </c>
      <c r="BF12" s="266" t="s">
        <v>59</v>
      </c>
    </row>
    <row r="13" spans="1:58" s="210" customFormat="1" ht="21.75" customHeight="1">
      <c r="A13" s="266" t="s">
        <v>177</v>
      </c>
      <c r="B13" s="37">
        <f>SUM(B16)</f>
        <v>91</v>
      </c>
      <c r="C13" s="37">
        <f aca="true" t="shared" si="3" ref="C13:AY13">SUM(C16)</f>
        <v>47</v>
      </c>
      <c r="D13" s="37">
        <f t="shared" si="3"/>
        <v>44</v>
      </c>
      <c r="E13" s="40">
        <f t="shared" si="3"/>
        <v>89</v>
      </c>
      <c r="F13" s="41">
        <f t="shared" si="3"/>
        <v>45</v>
      </c>
      <c r="G13" s="41">
        <f t="shared" si="3"/>
        <v>44</v>
      </c>
      <c r="H13" s="41">
        <f t="shared" si="3"/>
        <v>45</v>
      </c>
      <c r="I13" s="41">
        <f t="shared" si="3"/>
        <v>44</v>
      </c>
      <c r="J13" s="41">
        <f t="shared" si="3"/>
        <v>0</v>
      </c>
      <c r="K13" s="41">
        <f t="shared" si="3"/>
        <v>0</v>
      </c>
      <c r="L13" s="41">
        <f t="shared" si="3"/>
        <v>0</v>
      </c>
      <c r="M13" s="41">
        <f t="shared" si="3"/>
        <v>0</v>
      </c>
      <c r="N13" s="41">
        <f t="shared" si="3"/>
        <v>0</v>
      </c>
      <c r="O13" s="41">
        <f t="shared" si="3"/>
        <v>0</v>
      </c>
      <c r="P13" s="41">
        <f t="shared" si="3"/>
        <v>0</v>
      </c>
      <c r="Q13" s="41">
        <f t="shared" si="3"/>
        <v>0</v>
      </c>
      <c r="R13" s="41">
        <f t="shared" si="3"/>
        <v>0</v>
      </c>
      <c r="S13" s="41">
        <f t="shared" si="3"/>
        <v>0</v>
      </c>
      <c r="T13" s="41">
        <f t="shared" si="3"/>
        <v>0</v>
      </c>
      <c r="U13" s="41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 t="shared" si="3"/>
        <v>0</v>
      </c>
      <c r="AD13" s="37">
        <f t="shared" si="3"/>
        <v>0</v>
      </c>
      <c r="AE13" s="37">
        <f t="shared" si="3"/>
        <v>0</v>
      </c>
      <c r="AF13" s="37">
        <f t="shared" si="3"/>
        <v>0</v>
      </c>
      <c r="AG13" s="37">
        <f t="shared" si="3"/>
        <v>0</v>
      </c>
      <c r="AH13" s="37">
        <f t="shared" si="3"/>
        <v>0</v>
      </c>
      <c r="AI13" s="37">
        <f t="shared" si="3"/>
        <v>0</v>
      </c>
      <c r="AJ13" s="37">
        <f t="shared" si="3"/>
        <v>2</v>
      </c>
      <c r="AK13" s="37">
        <f t="shared" si="3"/>
        <v>0</v>
      </c>
      <c r="AL13" s="37">
        <f t="shared" si="3"/>
        <v>0</v>
      </c>
      <c r="AM13" s="37">
        <f t="shared" si="3"/>
        <v>0</v>
      </c>
      <c r="AN13" s="40">
        <f t="shared" si="3"/>
        <v>0</v>
      </c>
      <c r="AO13" s="37">
        <f t="shared" si="3"/>
        <v>0</v>
      </c>
      <c r="AP13" s="37">
        <f t="shared" si="3"/>
        <v>0</v>
      </c>
      <c r="AQ13" s="37">
        <f t="shared" si="3"/>
        <v>0</v>
      </c>
      <c r="AR13" s="37">
        <f t="shared" si="3"/>
        <v>0</v>
      </c>
      <c r="AS13" s="37">
        <f t="shared" si="3"/>
        <v>0</v>
      </c>
      <c r="AT13" s="37">
        <f t="shared" si="3"/>
        <v>0</v>
      </c>
      <c r="AU13" s="37">
        <f t="shared" si="3"/>
        <v>0</v>
      </c>
      <c r="AV13" s="37">
        <f t="shared" si="3"/>
        <v>0</v>
      </c>
      <c r="AW13" s="37">
        <f t="shared" si="3"/>
        <v>0</v>
      </c>
      <c r="AX13" s="40">
        <f t="shared" si="3"/>
        <v>0</v>
      </c>
      <c r="AY13" s="101">
        <f t="shared" si="3"/>
        <v>0</v>
      </c>
      <c r="AZ13" s="283">
        <f>E13/B13*100</f>
        <v>97.8021978021978</v>
      </c>
      <c r="BA13" s="283">
        <f>F13/C13*100</f>
        <v>95.74468085106383</v>
      </c>
      <c r="BB13" s="344">
        <f>G13/D13*100</f>
        <v>100</v>
      </c>
      <c r="BC13" s="284">
        <v>0</v>
      </c>
      <c r="BD13" s="284">
        <v>0</v>
      </c>
      <c r="BE13" s="284">
        <v>0</v>
      </c>
      <c r="BF13" s="266" t="s">
        <v>177</v>
      </c>
    </row>
    <row r="14" spans="1:58" s="210" customFormat="1" ht="21.75" customHeight="1">
      <c r="A14" s="266" t="s">
        <v>178</v>
      </c>
      <c r="B14" s="37">
        <f>C14+D14</f>
        <v>0</v>
      </c>
      <c r="C14" s="37">
        <v>0</v>
      </c>
      <c r="D14" s="37">
        <v>0</v>
      </c>
      <c r="E14" s="40">
        <f>F14+G14</f>
        <v>0</v>
      </c>
      <c r="F14" s="41">
        <f>H14+J14+L14+P14+R14+T14</f>
        <v>0</v>
      </c>
      <c r="G14" s="41">
        <f>I14+K14+M14+Q14+S14+U14</f>
        <v>0</v>
      </c>
      <c r="H14" s="41">
        <v>0</v>
      </c>
      <c r="I14" s="41">
        <v>0</v>
      </c>
      <c r="J14" s="267">
        <v>0</v>
      </c>
      <c r="K14" s="267">
        <v>0</v>
      </c>
      <c r="L14" s="267">
        <v>0</v>
      </c>
      <c r="M14" s="267">
        <v>0</v>
      </c>
      <c r="N14" s="267">
        <v>0</v>
      </c>
      <c r="O14" s="267">
        <v>0</v>
      </c>
      <c r="P14" s="267">
        <v>0</v>
      </c>
      <c r="Q14" s="267">
        <v>0</v>
      </c>
      <c r="R14" s="267">
        <v>0</v>
      </c>
      <c r="S14" s="267">
        <v>0</v>
      </c>
      <c r="T14" s="267">
        <v>0</v>
      </c>
      <c r="U14" s="267">
        <v>0</v>
      </c>
      <c r="V14" s="267">
        <v>0</v>
      </c>
      <c r="W14" s="267">
        <v>0</v>
      </c>
      <c r="X14" s="267">
        <v>0</v>
      </c>
      <c r="Y14" s="267">
        <v>0</v>
      </c>
      <c r="Z14" s="267">
        <v>0</v>
      </c>
      <c r="AA14" s="267">
        <v>0</v>
      </c>
      <c r="AB14" s="267">
        <v>0</v>
      </c>
      <c r="AC14" s="267">
        <v>0</v>
      </c>
      <c r="AD14" s="267">
        <v>0</v>
      </c>
      <c r="AE14" s="267">
        <v>0</v>
      </c>
      <c r="AF14" s="267">
        <v>0</v>
      </c>
      <c r="AG14" s="267">
        <v>0</v>
      </c>
      <c r="AH14" s="267">
        <v>0</v>
      </c>
      <c r="AI14" s="267">
        <v>0</v>
      </c>
      <c r="AJ14" s="267">
        <v>0</v>
      </c>
      <c r="AK14" s="267">
        <v>0</v>
      </c>
      <c r="AL14" s="267">
        <v>0</v>
      </c>
      <c r="AM14" s="267">
        <v>0</v>
      </c>
      <c r="AN14" s="282">
        <v>0</v>
      </c>
      <c r="AO14" s="267">
        <v>0</v>
      </c>
      <c r="AP14" s="267">
        <v>0</v>
      </c>
      <c r="AQ14" s="267">
        <v>0</v>
      </c>
      <c r="AR14" s="267">
        <v>0</v>
      </c>
      <c r="AS14" s="267">
        <v>0</v>
      </c>
      <c r="AT14" s="267">
        <v>0</v>
      </c>
      <c r="AU14" s="267">
        <v>0</v>
      </c>
      <c r="AV14" s="267">
        <v>0</v>
      </c>
      <c r="AW14" s="267">
        <v>0</v>
      </c>
      <c r="AX14" s="282">
        <v>0</v>
      </c>
      <c r="AY14" s="352">
        <v>0</v>
      </c>
      <c r="AZ14" s="283">
        <v>0</v>
      </c>
      <c r="BA14" s="283">
        <v>0</v>
      </c>
      <c r="BB14" s="344">
        <v>0</v>
      </c>
      <c r="BC14" s="284">
        <v>0</v>
      </c>
      <c r="BD14" s="284">
        <v>0</v>
      </c>
      <c r="BE14" s="284">
        <v>0</v>
      </c>
      <c r="BF14" s="266" t="s">
        <v>178</v>
      </c>
    </row>
    <row r="15" spans="1:58" s="209" customFormat="1" ht="6.75" customHeight="1">
      <c r="A15" s="285"/>
      <c r="B15" s="37"/>
      <c r="C15" s="267"/>
      <c r="D15" s="267"/>
      <c r="E15" s="40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82"/>
      <c r="AO15" s="267"/>
      <c r="AP15" s="267"/>
      <c r="AQ15" s="267"/>
      <c r="AR15" s="267"/>
      <c r="AS15" s="267"/>
      <c r="AT15" s="267"/>
      <c r="AU15" s="267"/>
      <c r="AV15" s="267"/>
      <c r="AW15" s="267"/>
      <c r="AX15" s="282"/>
      <c r="AY15" s="352"/>
      <c r="AZ15" s="283"/>
      <c r="BA15" s="283"/>
      <c r="BB15" s="344"/>
      <c r="BC15" s="284"/>
      <c r="BD15" s="284"/>
      <c r="BE15" s="284"/>
      <c r="BF15" s="285"/>
    </row>
    <row r="16" spans="1:58" ht="21.75" customHeight="1">
      <c r="A16" s="286" t="s">
        <v>6</v>
      </c>
      <c r="B16" s="37">
        <f>C16+D16</f>
        <v>91</v>
      </c>
      <c r="C16" s="135">
        <v>47</v>
      </c>
      <c r="D16" s="135">
        <v>44</v>
      </c>
      <c r="E16" s="40">
        <f>F16+G16</f>
        <v>89</v>
      </c>
      <c r="F16" s="119">
        <v>45</v>
      </c>
      <c r="G16" s="119">
        <v>44</v>
      </c>
      <c r="H16" s="119">
        <v>45</v>
      </c>
      <c r="I16" s="119">
        <v>44</v>
      </c>
      <c r="J16" s="119">
        <v>0</v>
      </c>
      <c r="K16" s="119">
        <v>0</v>
      </c>
      <c r="L16" s="119">
        <v>0</v>
      </c>
      <c r="M16" s="119">
        <v>0</v>
      </c>
      <c r="N16" s="41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287">
        <v>0</v>
      </c>
      <c r="U16" s="287">
        <v>0</v>
      </c>
      <c r="V16" s="116">
        <v>0</v>
      </c>
      <c r="W16" s="116">
        <v>0</v>
      </c>
      <c r="X16" s="116">
        <v>0</v>
      </c>
      <c r="Y16" s="37">
        <v>0</v>
      </c>
      <c r="Z16" s="116">
        <v>0</v>
      </c>
      <c r="AA16" s="287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2</v>
      </c>
      <c r="AK16" s="116">
        <v>0</v>
      </c>
      <c r="AL16" s="37">
        <v>0</v>
      </c>
      <c r="AM16" s="287">
        <v>0</v>
      </c>
      <c r="AN16" s="288">
        <v>0</v>
      </c>
      <c r="AO16" s="41">
        <v>0</v>
      </c>
      <c r="AP16" s="287">
        <v>0</v>
      </c>
      <c r="AQ16" s="287">
        <v>0</v>
      </c>
      <c r="AR16" s="287">
        <v>0</v>
      </c>
      <c r="AS16" s="287">
        <v>0</v>
      </c>
      <c r="AT16" s="287">
        <v>0</v>
      </c>
      <c r="AU16" s="287">
        <v>0</v>
      </c>
      <c r="AV16" s="116">
        <v>0</v>
      </c>
      <c r="AW16" s="287">
        <v>0</v>
      </c>
      <c r="AX16" s="288">
        <v>0</v>
      </c>
      <c r="AY16" s="353">
        <v>0</v>
      </c>
      <c r="AZ16" s="283">
        <f>E16/B16*100</f>
        <v>97.8021978021978</v>
      </c>
      <c r="BA16" s="283">
        <f>F16/C16*100</f>
        <v>95.74468085106383</v>
      </c>
      <c r="BB16" s="344">
        <f>G16/D16*100</f>
        <v>100</v>
      </c>
      <c r="BC16" s="284">
        <v>0</v>
      </c>
      <c r="BD16" s="284">
        <v>0</v>
      </c>
      <c r="BE16" s="284">
        <v>0</v>
      </c>
      <c r="BF16" s="286" t="s">
        <v>6</v>
      </c>
    </row>
    <row r="17" spans="1:58" ht="7.5" customHeight="1">
      <c r="A17" s="214"/>
      <c r="B17" s="215"/>
      <c r="C17" s="215"/>
      <c r="D17" s="215"/>
      <c r="E17" s="338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6"/>
      <c r="AO17" s="217"/>
      <c r="AP17" s="217"/>
      <c r="AQ17" s="217"/>
      <c r="AR17" s="217"/>
      <c r="AS17" s="217"/>
      <c r="AT17" s="217"/>
      <c r="AU17" s="217"/>
      <c r="AV17" s="217"/>
      <c r="AW17" s="217"/>
      <c r="AX17" s="216"/>
      <c r="AY17" s="354"/>
      <c r="AZ17" s="218"/>
      <c r="BA17" s="218"/>
      <c r="BB17" s="345"/>
      <c r="BC17" s="218"/>
      <c r="BD17" s="218"/>
      <c r="BE17" s="219"/>
      <c r="BF17" s="214"/>
    </row>
    <row r="18" spans="1:58" ht="12.75">
      <c r="A18" s="365" t="s">
        <v>199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</row>
    <row r="19" spans="1:27" s="220" customFormat="1" ht="22.5" customHeight="1">
      <c r="A19" s="530" t="s">
        <v>238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264"/>
      <c r="U19" s="264"/>
      <c r="V19" s="264"/>
      <c r="W19" s="264"/>
      <c r="X19" s="264"/>
      <c r="Y19" s="264"/>
      <c r="Z19" s="264"/>
      <c r="AA19" s="264"/>
    </row>
    <row r="20" spans="1:58" ht="13.5" customHeight="1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</row>
    <row r="21" spans="1:58" ht="13.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</row>
    <row r="22" spans="1:58" ht="12.75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</row>
    <row r="23" spans="1:58" ht="12.75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</row>
    <row r="24" spans="1:58" ht="12.75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</row>
    <row r="25" spans="1:58" ht="12.75">
      <c r="A25" s="195"/>
      <c r="B25" s="195"/>
      <c r="C25" s="221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</row>
    <row r="26" spans="1:58" ht="12.7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</row>
    <row r="27" spans="1:58" ht="12.75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</row>
    <row r="28" spans="1:58" ht="12.75">
      <c r="A28" s="195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</row>
  </sheetData>
  <sheetProtection/>
  <mergeCells count="46">
    <mergeCell ref="A1:S1"/>
    <mergeCell ref="A19:S19"/>
    <mergeCell ref="A3:A6"/>
    <mergeCell ref="E3:U3"/>
    <mergeCell ref="V3:W3"/>
    <mergeCell ref="T5:U5"/>
    <mergeCell ref="H5:I5"/>
    <mergeCell ref="J5:K5"/>
    <mergeCell ref="L5:M5"/>
    <mergeCell ref="P5:Q5"/>
    <mergeCell ref="Z5:AA5"/>
    <mergeCell ref="R4:S4"/>
    <mergeCell ref="T4:U4"/>
    <mergeCell ref="V4:W4"/>
    <mergeCell ref="V5:W5"/>
    <mergeCell ref="X5:Y5"/>
    <mergeCell ref="BC3:BE5"/>
    <mergeCell ref="AT4:AU5"/>
    <mergeCell ref="AD4:AG4"/>
    <mergeCell ref="AZ3:BB5"/>
    <mergeCell ref="AN4:AO5"/>
    <mergeCell ref="X4:Y4"/>
    <mergeCell ref="Z4:AA4"/>
    <mergeCell ref="AJ3:AK5"/>
    <mergeCell ref="Z3:AA3"/>
    <mergeCell ref="AD5:AE5"/>
    <mergeCell ref="AF5:AG5"/>
    <mergeCell ref="AR4:AS5"/>
    <mergeCell ref="AB3:AI3"/>
    <mergeCell ref="AP4:AQ5"/>
    <mergeCell ref="B3:D5"/>
    <mergeCell ref="X3:Y3"/>
    <mergeCell ref="E4:G5"/>
    <mergeCell ref="H4:M4"/>
    <mergeCell ref="N4:O5"/>
    <mergeCell ref="P4:Q4"/>
    <mergeCell ref="BF3:BF6"/>
    <mergeCell ref="V1:AW1"/>
    <mergeCell ref="AX1:BF1"/>
    <mergeCell ref="AV3:AW5"/>
    <mergeCell ref="R5:S5"/>
    <mergeCell ref="AH4:AI5"/>
    <mergeCell ref="AN3:AU3"/>
    <mergeCell ref="AX3:AY5"/>
    <mergeCell ref="AB4:AC5"/>
    <mergeCell ref="AL3:AM5"/>
  </mergeCells>
  <printOptions/>
  <pageMargins left="0.5511811023622047" right="0.4330708661417323" top="0.7874015748031497" bottom="0.4724409448818898" header="0.5118110236220472" footer="0.4724409448818898"/>
  <pageSetup firstPageNumber="51" useFirstPageNumber="1" horizontalDpi="600" verticalDpi="600" orientation="portrait" paperSize="9" scale="81" r:id="rId1"/>
  <headerFooter alignWithMargins="0">
    <oddFooter>&amp;C&amp;"ＭＳ Ｐ明朝,標準"&amp;10- &amp;P&amp;  -</oddFooter>
  </headerFooter>
  <ignoredErrors>
    <ignoredError sqref="E10 B1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</sheetPr>
  <dimension ref="A2:J10"/>
  <sheetViews>
    <sheetView showGridLines="0" zoomScaleSheetLayoutView="100" zoomScalePageLayoutView="0" workbookViewId="0" topLeftCell="A1">
      <selection activeCell="A2" sqref="A2:J10"/>
    </sheetView>
  </sheetViews>
  <sheetFormatPr defaultColWidth="9.00390625" defaultRowHeight="13.5"/>
  <cols>
    <col min="1" max="1" width="11.25390625" style="1" customWidth="1"/>
    <col min="2" max="2" width="8.625" style="1" customWidth="1"/>
    <col min="3" max="4" width="7.50390625" style="1" customWidth="1"/>
    <col min="5" max="5" width="8.625" style="1" customWidth="1"/>
    <col min="6" max="7" width="7.50390625" style="1" customWidth="1"/>
    <col min="8" max="10" width="9.00390625" style="1" customWidth="1"/>
    <col min="11" max="16384" width="9.00390625" style="1" customWidth="1"/>
  </cols>
  <sheetData>
    <row r="1" ht="15.75" customHeight="1"/>
    <row r="2" spans="1:10" s="74" customFormat="1" ht="15.75" customHeight="1">
      <c r="A2" s="373" t="s">
        <v>189</v>
      </c>
      <c r="B2" s="373"/>
      <c r="C2" s="373"/>
      <c r="D2" s="373"/>
      <c r="E2" s="373"/>
      <c r="F2" s="373"/>
      <c r="G2" s="373"/>
      <c r="H2" s="373"/>
      <c r="I2" s="373"/>
      <c r="J2" s="373"/>
    </row>
    <row r="3" spans="1:10" s="4" customFormat="1" ht="12.75">
      <c r="A3" s="292" t="s">
        <v>108</v>
      </c>
      <c r="B3" s="2"/>
      <c r="C3" s="2"/>
      <c r="D3" s="2"/>
      <c r="E3" s="2"/>
      <c r="F3" s="2"/>
      <c r="G3" s="2"/>
      <c r="H3" s="222"/>
      <c r="I3" s="222"/>
      <c r="J3" s="75"/>
    </row>
    <row r="4" spans="1:10" s="223" customFormat="1" ht="15" customHeight="1">
      <c r="A4" s="375" t="s">
        <v>224</v>
      </c>
      <c r="B4" s="405" t="s">
        <v>259</v>
      </c>
      <c r="C4" s="378"/>
      <c r="D4" s="378"/>
      <c r="E4" s="405" t="s">
        <v>260</v>
      </c>
      <c r="F4" s="378"/>
      <c r="G4" s="379"/>
      <c r="H4" s="537" t="s">
        <v>225</v>
      </c>
      <c r="I4" s="537"/>
      <c r="J4" s="538"/>
    </row>
    <row r="5" spans="1:10" s="223" customFormat="1" ht="15" customHeight="1">
      <c r="A5" s="376"/>
      <c r="B5" s="73" t="s">
        <v>226</v>
      </c>
      <c r="C5" s="73" t="s">
        <v>179</v>
      </c>
      <c r="D5" s="92" t="s">
        <v>180</v>
      </c>
      <c r="E5" s="73" t="s">
        <v>226</v>
      </c>
      <c r="F5" s="73" t="s">
        <v>179</v>
      </c>
      <c r="G5" s="73" t="s">
        <v>180</v>
      </c>
      <c r="H5" s="72" t="s">
        <v>226</v>
      </c>
      <c r="I5" s="73" t="s">
        <v>179</v>
      </c>
      <c r="J5" s="73" t="s">
        <v>180</v>
      </c>
    </row>
    <row r="6" spans="1:10" s="225" customFormat="1" ht="7.5" customHeight="1">
      <c r="A6" s="12"/>
      <c r="B6" s="12"/>
      <c r="C6" s="16"/>
      <c r="D6" s="16"/>
      <c r="E6" s="12"/>
      <c r="F6" s="16"/>
      <c r="G6" s="224"/>
      <c r="H6" s="16"/>
      <c r="I6" s="16"/>
      <c r="J6" s="224"/>
    </row>
    <row r="7" spans="1:10" s="225" customFormat="1" ht="20.25" customHeight="1">
      <c r="A7" s="229" t="s">
        <v>137</v>
      </c>
      <c r="B7" s="226">
        <v>74</v>
      </c>
      <c r="C7" s="226">
        <v>40</v>
      </c>
      <c r="D7" s="226">
        <v>34</v>
      </c>
      <c r="E7" s="357">
        <v>72</v>
      </c>
      <c r="F7" s="226">
        <v>39</v>
      </c>
      <c r="G7" s="358">
        <v>33</v>
      </c>
      <c r="H7" s="227">
        <v>97.2972972972973</v>
      </c>
      <c r="I7" s="227">
        <v>97.5</v>
      </c>
      <c r="J7" s="228">
        <v>97.05882352941177</v>
      </c>
    </row>
    <row r="8" spans="1:10" s="225" customFormat="1" ht="20.25" customHeight="1">
      <c r="A8" s="229" t="s">
        <v>207</v>
      </c>
      <c r="B8" s="226">
        <v>71</v>
      </c>
      <c r="C8" s="226">
        <v>41</v>
      </c>
      <c r="D8" s="226">
        <v>30</v>
      </c>
      <c r="E8" s="357">
        <v>70</v>
      </c>
      <c r="F8" s="226">
        <v>40</v>
      </c>
      <c r="G8" s="358">
        <v>30</v>
      </c>
      <c r="H8" s="227">
        <v>98.59154929577466</v>
      </c>
      <c r="I8" s="227">
        <v>97.5609756097561</v>
      </c>
      <c r="J8" s="228">
        <v>100</v>
      </c>
    </row>
    <row r="9" spans="1:10" s="230" customFormat="1" ht="20.25" customHeight="1">
      <c r="A9" s="302" t="s">
        <v>208</v>
      </c>
      <c r="B9" s="189">
        <f>SUM(C9+D9)</f>
        <v>91</v>
      </c>
      <c r="C9" s="189">
        <v>47</v>
      </c>
      <c r="D9" s="189">
        <v>44</v>
      </c>
      <c r="E9" s="57">
        <v>89</v>
      </c>
      <c r="F9" s="58">
        <v>45</v>
      </c>
      <c r="G9" s="100">
        <v>44</v>
      </c>
      <c r="H9" s="355">
        <f>E9/B9*100</f>
        <v>97.8021978021978</v>
      </c>
      <c r="I9" s="355">
        <f>F9/C9*100</f>
        <v>95.74468085106383</v>
      </c>
      <c r="J9" s="356">
        <f>G9/D9*100</f>
        <v>100</v>
      </c>
    </row>
    <row r="10" spans="1:10" ht="6.75" customHeight="1">
      <c r="A10" s="231"/>
      <c r="B10" s="232"/>
      <c r="C10" s="232"/>
      <c r="D10" s="232"/>
      <c r="E10" s="359"/>
      <c r="F10" s="232"/>
      <c r="G10" s="233"/>
      <c r="H10" s="232"/>
      <c r="I10" s="232"/>
      <c r="J10" s="233"/>
    </row>
    <row r="11" ht="24.75" customHeight="1"/>
    <row r="12" ht="11.25" customHeight="1"/>
  </sheetData>
  <sheetProtection/>
  <mergeCells count="5">
    <mergeCell ref="A4:A5"/>
    <mergeCell ref="B4:D4"/>
    <mergeCell ref="E4:G4"/>
    <mergeCell ref="H4:J4"/>
    <mergeCell ref="A2:J2"/>
  </mergeCells>
  <printOptions/>
  <pageMargins left="0.5118110236220472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Ｐ明朝,標準"&amp;10- 53 -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SheetLayoutView="100" workbookViewId="0" topLeftCell="A1">
      <selection activeCell="M8" sqref="M8"/>
    </sheetView>
  </sheetViews>
  <sheetFormatPr defaultColWidth="9.00390625" defaultRowHeight="13.5"/>
  <cols>
    <col min="1" max="1" width="0.5" style="213" customWidth="1"/>
    <col min="2" max="2" width="20.625" style="213" customWidth="1"/>
    <col min="3" max="3" width="0.37109375" style="213" customWidth="1"/>
    <col min="4" max="9" width="10.625" style="213" customWidth="1"/>
    <col min="10" max="16384" width="9.00390625" style="213" customWidth="1"/>
  </cols>
  <sheetData>
    <row r="1" spans="2:14" s="192" customFormat="1" ht="15" customHeight="1">
      <c r="B1" s="447" t="s">
        <v>194</v>
      </c>
      <c r="C1" s="447"/>
      <c r="D1" s="447"/>
      <c r="E1" s="447"/>
      <c r="F1" s="447"/>
      <c r="G1" s="447"/>
      <c r="H1" s="447"/>
      <c r="I1" s="447"/>
      <c r="J1" s="234"/>
      <c r="K1" s="234"/>
      <c r="L1" s="234"/>
      <c r="M1" s="234"/>
      <c r="N1" s="234"/>
    </row>
    <row r="2" spans="2:9" s="195" customFormat="1" ht="12.75">
      <c r="B2" s="258" t="s">
        <v>108</v>
      </c>
      <c r="C2" s="194"/>
      <c r="I2" s="197" t="s">
        <v>181</v>
      </c>
    </row>
    <row r="3" spans="1:9" s="238" customFormat="1" ht="14.25" customHeight="1">
      <c r="A3" s="539" t="s">
        <v>7</v>
      </c>
      <c r="B3" s="540"/>
      <c r="C3" s="541"/>
      <c r="D3" s="545" t="s">
        <v>182</v>
      </c>
      <c r="E3" s="545"/>
      <c r="F3" s="546"/>
      <c r="G3" s="545" t="s">
        <v>183</v>
      </c>
      <c r="H3" s="545"/>
      <c r="I3" s="545"/>
    </row>
    <row r="4" spans="1:9" s="238" customFormat="1" ht="14.25" customHeight="1">
      <c r="A4" s="542"/>
      <c r="B4" s="543"/>
      <c r="C4" s="544"/>
      <c r="D4" s="237" t="s">
        <v>261</v>
      </c>
      <c r="E4" s="235" t="s">
        <v>14</v>
      </c>
      <c r="F4" s="236" t="s">
        <v>15</v>
      </c>
      <c r="G4" s="235" t="s">
        <v>261</v>
      </c>
      <c r="H4" s="235" t="s">
        <v>14</v>
      </c>
      <c r="I4" s="235" t="s">
        <v>15</v>
      </c>
    </row>
    <row r="5" spans="1:9" s="210" customFormat="1" ht="7.5" customHeight="1">
      <c r="A5" s="239"/>
      <c r="B5" s="240"/>
      <c r="C5" s="240"/>
      <c r="D5" s="241"/>
      <c r="E5" s="242"/>
      <c r="F5" s="242"/>
      <c r="G5" s="243"/>
      <c r="H5" s="242"/>
      <c r="I5" s="244"/>
    </row>
    <row r="6" spans="1:9" s="212" customFormat="1" ht="33" customHeight="1">
      <c r="A6" s="245"/>
      <c r="B6" s="363" t="s">
        <v>182</v>
      </c>
      <c r="C6" s="246"/>
      <c r="D6" s="360">
        <f aca="true" t="shared" si="0" ref="D6:I6">SUM(D7:D12)</f>
        <v>89</v>
      </c>
      <c r="E6" s="361">
        <f t="shared" si="0"/>
        <v>45</v>
      </c>
      <c r="F6" s="361">
        <f t="shared" si="0"/>
        <v>44</v>
      </c>
      <c r="G6" s="360">
        <f t="shared" si="0"/>
        <v>89</v>
      </c>
      <c r="H6" s="361">
        <f t="shared" si="0"/>
        <v>45</v>
      </c>
      <c r="I6" s="362">
        <f t="shared" si="0"/>
        <v>44</v>
      </c>
    </row>
    <row r="7" spans="1:9" s="210" customFormat="1" ht="30" customHeight="1">
      <c r="A7" s="239"/>
      <c r="B7" s="366" t="s">
        <v>184</v>
      </c>
      <c r="C7" s="367"/>
      <c r="D7" s="368">
        <f>E7+F7</f>
        <v>89</v>
      </c>
      <c r="E7" s="368">
        <v>45</v>
      </c>
      <c r="F7" s="368">
        <v>44</v>
      </c>
      <c r="G7" s="369">
        <f>H7+I7</f>
        <v>89</v>
      </c>
      <c r="H7" s="370">
        <v>45</v>
      </c>
      <c r="I7" s="371">
        <v>44</v>
      </c>
    </row>
    <row r="8" spans="1:9" s="210" customFormat="1" ht="30" customHeight="1">
      <c r="A8" s="239"/>
      <c r="B8" s="247" t="s">
        <v>185</v>
      </c>
      <c r="C8" s="248"/>
      <c r="D8" s="37">
        <f>E8+F8</f>
        <v>0</v>
      </c>
      <c r="E8" s="37">
        <v>0</v>
      </c>
      <c r="F8" s="37">
        <v>0</v>
      </c>
      <c r="G8" s="40">
        <f>H8+I8</f>
        <v>0</v>
      </c>
      <c r="H8" s="41">
        <v>0</v>
      </c>
      <c r="I8" s="101">
        <v>0</v>
      </c>
    </row>
    <row r="9" spans="1:9" s="210" customFormat="1" ht="30" customHeight="1" hidden="1">
      <c r="A9" s="239"/>
      <c r="B9" s="293" t="s">
        <v>191</v>
      </c>
      <c r="C9" s="294"/>
      <c r="D9" s="295">
        <f>E9+F9</f>
        <v>0</v>
      </c>
      <c r="E9" s="295">
        <v>0</v>
      </c>
      <c r="F9" s="295">
        <v>0</v>
      </c>
      <c r="G9" s="296">
        <f>H9+I9</f>
        <v>0</v>
      </c>
      <c r="H9" s="297">
        <v>0</v>
      </c>
      <c r="I9" s="298">
        <v>0</v>
      </c>
    </row>
    <row r="10" spans="1:9" s="210" customFormat="1" ht="30" customHeight="1">
      <c r="A10" s="239"/>
      <c r="B10" s="372" t="s">
        <v>190</v>
      </c>
      <c r="C10" s="367"/>
      <c r="D10" s="368">
        <v>0</v>
      </c>
      <c r="E10" s="368">
        <v>0</v>
      </c>
      <c r="F10" s="368">
        <v>0</v>
      </c>
      <c r="G10" s="369">
        <v>0</v>
      </c>
      <c r="H10" s="370">
        <v>0</v>
      </c>
      <c r="I10" s="371">
        <v>0</v>
      </c>
    </row>
    <row r="11" spans="1:9" s="210" customFormat="1" ht="30" customHeight="1">
      <c r="A11" s="239"/>
      <c r="B11" s="249" t="s">
        <v>186</v>
      </c>
      <c r="C11" s="248"/>
      <c r="D11" s="37">
        <f>E11+F11</f>
        <v>0</v>
      </c>
      <c r="E11" s="37">
        <v>0</v>
      </c>
      <c r="F11" s="37">
        <v>0</v>
      </c>
      <c r="G11" s="40">
        <f>H11+I11</f>
        <v>0</v>
      </c>
      <c r="H11" s="41">
        <v>0</v>
      </c>
      <c r="I11" s="101">
        <v>0</v>
      </c>
    </row>
    <row r="12" spans="1:9" s="210" customFormat="1" ht="30" customHeight="1">
      <c r="A12" s="239"/>
      <c r="B12" s="366" t="s">
        <v>187</v>
      </c>
      <c r="C12" s="367"/>
      <c r="D12" s="368">
        <f>E12+F12</f>
        <v>0</v>
      </c>
      <c r="E12" s="368">
        <v>0</v>
      </c>
      <c r="F12" s="368">
        <v>0</v>
      </c>
      <c r="G12" s="369">
        <f>H12+I12</f>
        <v>0</v>
      </c>
      <c r="H12" s="370">
        <v>0</v>
      </c>
      <c r="I12" s="371">
        <v>0</v>
      </c>
    </row>
    <row r="13" spans="1:9" s="212" customFormat="1" ht="6.75" customHeight="1">
      <c r="A13" s="250"/>
      <c r="B13" s="251"/>
      <c r="C13" s="252"/>
      <c r="D13" s="253"/>
      <c r="E13" s="254"/>
      <c r="F13" s="254"/>
      <c r="G13" s="253"/>
      <c r="H13" s="254"/>
      <c r="I13" s="255"/>
    </row>
  </sheetData>
  <sheetProtection/>
  <mergeCells count="4">
    <mergeCell ref="A3:C4"/>
    <mergeCell ref="D3:F3"/>
    <mergeCell ref="G3:I3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showGridLines="0" zoomScalePageLayoutView="0" workbookViewId="0" topLeftCell="A1">
      <selection activeCell="A1" sqref="A1:J12"/>
    </sheetView>
  </sheetViews>
  <sheetFormatPr defaultColWidth="9.00390625" defaultRowHeight="13.5"/>
  <cols>
    <col min="1" max="1" width="14.75390625" style="1" customWidth="1"/>
    <col min="2" max="7" width="6.875" style="1" customWidth="1"/>
    <col min="8" max="8" width="6.875" style="1" hidden="1" customWidth="1"/>
    <col min="9" max="10" width="6.50390625" style="1" hidden="1" customWidth="1"/>
    <col min="11" max="13" width="6.25390625" style="1" hidden="1" customWidth="1"/>
    <col min="14" max="16384" width="9.00390625" style="1" customWidth="1"/>
  </cols>
  <sheetData>
    <row r="1" spans="1:10" s="74" customFormat="1" ht="16.5" customHeight="1">
      <c r="A1" s="373" t="s">
        <v>213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4" s="4" customFormat="1" ht="15" customHeight="1">
      <c r="A2" s="256" t="s">
        <v>91</v>
      </c>
      <c r="B2" s="2"/>
      <c r="C2" s="2"/>
      <c r="D2" s="2"/>
      <c r="E2" s="2"/>
      <c r="F2" s="2"/>
      <c r="G2" s="75" t="s">
        <v>2</v>
      </c>
      <c r="I2" s="2"/>
      <c r="N2" s="52"/>
    </row>
    <row r="3" spans="1:14" s="78" customFormat="1" ht="15" customHeight="1">
      <c r="A3" s="67"/>
      <c r="B3" s="68"/>
      <c r="C3" s="107">
        <v>1</v>
      </c>
      <c r="D3" s="76">
        <v>50</v>
      </c>
      <c r="E3" s="76">
        <v>100</v>
      </c>
      <c r="F3" s="76">
        <v>150</v>
      </c>
      <c r="G3" s="76">
        <v>200</v>
      </c>
      <c r="H3" s="76">
        <v>250</v>
      </c>
      <c r="I3" s="76">
        <v>300</v>
      </c>
      <c r="J3" s="385" t="s">
        <v>92</v>
      </c>
      <c r="K3" s="107">
        <v>500</v>
      </c>
      <c r="L3" s="76">
        <v>600</v>
      </c>
      <c r="M3" s="385" t="s">
        <v>58</v>
      </c>
      <c r="N3" s="77"/>
    </row>
    <row r="4" spans="1:14" s="78" customFormat="1" ht="15" customHeight="1">
      <c r="A4" s="53" t="s">
        <v>30</v>
      </c>
      <c r="B4" s="54" t="s">
        <v>31</v>
      </c>
      <c r="C4" s="108" t="s">
        <v>39</v>
      </c>
      <c r="D4" s="79" t="s">
        <v>1</v>
      </c>
      <c r="E4" s="79" t="s">
        <v>1</v>
      </c>
      <c r="F4" s="79" t="s">
        <v>1</v>
      </c>
      <c r="G4" s="79" t="s">
        <v>1</v>
      </c>
      <c r="H4" s="79" t="s">
        <v>1</v>
      </c>
      <c r="I4" s="79" t="s">
        <v>1</v>
      </c>
      <c r="J4" s="386"/>
      <c r="K4" s="108" t="s">
        <v>1</v>
      </c>
      <c r="L4" s="79" t="s">
        <v>1</v>
      </c>
      <c r="M4" s="386"/>
      <c r="N4" s="77"/>
    </row>
    <row r="5" spans="1:14" s="78" customFormat="1" ht="15" customHeight="1">
      <c r="A5" s="71"/>
      <c r="B5" s="71"/>
      <c r="C5" s="109" t="s">
        <v>239</v>
      </c>
      <c r="D5" s="80" t="s">
        <v>240</v>
      </c>
      <c r="E5" s="80" t="s">
        <v>241</v>
      </c>
      <c r="F5" s="80" t="s">
        <v>242</v>
      </c>
      <c r="G5" s="80" t="s">
        <v>243</v>
      </c>
      <c r="H5" s="80" t="s">
        <v>244</v>
      </c>
      <c r="I5" s="80" t="s">
        <v>245</v>
      </c>
      <c r="J5" s="376"/>
      <c r="K5" s="109">
        <v>599</v>
      </c>
      <c r="L5" s="80">
        <v>699</v>
      </c>
      <c r="M5" s="376"/>
      <c r="N5" s="77"/>
    </row>
    <row r="6" spans="1:13" s="4" customFormat="1" ht="6" customHeight="1">
      <c r="A6" s="17"/>
      <c r="B6" s="110"/>
      <c r="C6" s="23"/>
      <c r="D6" s="23"/>
      <c r="E6" s="23"/>
      <c r="F6" s="23"/>
      <c r="G6" s="39"/>
      <c r="H6" s="32"/>
      <c r="I6" s="26"/>
      <c r="J6" s="32"/>
      <c r="K6" s="23"/>
      <c r="L6" s="38"/>
      <c r="M6" s="39"/>
    </row>
    <row r="7" spans="1:13" s="5" customFormat="1" ht="23.25" customHeight="1">
      <c r="A7" s="106" t="s">
        <v>80</v>
      </c>
      <c r="B7" s="304">
        <f aca="true" t="shared" si="0" ref="B7:L7">SUM(B8:B11)</f>
        <v>4</v>
      </c>
      <c r="C7" s="305">
        <f t="shared" si="0"/>
        <v>0</v>
      </c>
      <c r="D7" s="305">
        <f t="shared" si="0"/>
        <v>0</v>
      </c>
      <c r="E7" s="305">
        <f t="shared" si="0"/>
        <v>1</v>
      </c>
      <c r="F7" s="305">
        <f t="shared" si="0"/>
        <v>0</v>
      </c>
      <c r="G7" s="306">
        <f t="shared" si="0"/>
        <v>3</v>
      </c>
      <c r="H7" s="306">
        <f t="shared" si="0"/>
        <v>0</v>
      </c>
      <c r="I7" s="307">
        <f t="shared" si="0"/>
        <v>0</v>
      </c>
      <c r="J7" s="306">
        <f t="shared" si="0"/>
        <v>0</v>
      </c>
      <c r="K7" s="114">
        <f t="shared" si="0"/>
        <v>0</v>
      </c>
      <c r="L7" s="114">
        <f t="shared" si="0"/>
        <v>0</v>
      </c>
      <c r="M7" s="115">
        <v>0</v>
      </c>
    </row>
    <row r="8" spans="1:14" s="4" customFormat="1" ht="15" customHeight="1">
      <c r="A8" s="54" t="s">
        <v>47</v>
      </c>
      <c r="B8" s="111">
        <f>SUM(C8:J8)</f>
        <v>0</v>
      </c>
      <c r="C8" s="37">
        <v>0</v>
      </c>
      <c r="D8" s="37">
        <v>0</v>
      </c>
      <c r="E8" s="37">
        <v>0</v>
      </c>
      <c r="F8" s="37">
        <v>0</v>
      </c>
      <c r="G8" s="101">
        <v>0</v>
      </c>
      <c r="H8" s="101">
        <v>0</v>
      </c>
      <c r="I8" s="40">
        <v>0</v>
      </c>
      <c r="J8" s="101">
        <v>0</v>
      </c>
      <c r="K8" s="41">
        <v>0</v>
      </c>
      <c r="L8" s="41">
        <v>0</v>
      </c>
      <c r="M8" s="51">
        <v>0</v>
      </c>
      <c r="N8" s="8"/>
    </row>
    <row r="9" spans="1:14" s="4" customFormat="1" ht="15" customHeight="1">
      <c r="A9" s="54" t="s">
        <v>48</v>
      </c>
      <c r="B9" s="111">
        <f>SUM(C9:J9)</f>
        <v>4</v>
      </c>
      <c r="C9" s="116">
        <v>0</v>
      </c>
      <c r="D9" s="116">
        <v>0</v>
      </c>
      <c r="E9" s="116">
        <v>1</v>
      </c>
      <c r="F9" s="116">
        <v>0</v>
      </c>
      <c r="G9" s="117">
        <v>3</v>
      </c>
      <c r="H9" s="117">
        <v>0</v>
      </c>
      <c r="I9" s="308">
        <v>0</v>
      </c>
      <c r="J9" s="117">
        <v>0</v>
      </c>
      <c r="K9" s="119">
        <v>0</v>
      </c>
      <c r="L9" s="119">
        <v>0</v>
      </c>
      <c r="M9" s="117">
        <v>0</v>
      </c>
      <c r="N9" s="8"/>
    </row>
    <row r="10" spans="1:14" s="4" customFormat="1" ht="15" customHeight="1">
      <c r="A10" s="54" t="s">
        <v>49</v>
      </c>
      <c r="B10" s="111">
        <f>SUM(C10:J10)</f>
        <v>0</v>
      </c>
      <c r="C10" s="37">
        <v>0</v>
      </c>
      <c r="D10" s="37">
        <v>0</v>
      </c>
      <c r="E10" s="37">
        <v>0</v>
      </c>
      <c r="F10" s="37">
        <v>0</v>
      </c>
      <c r="G10" s="101">
        <v>0</v>
      </c>
      <c r="H10" s="101">
        <v>0</v>
      </c>
      <c r="I10" s="40">
        <v>0</v>
      </c>
      <c r="J10" s="101">
        <v>0</v>
      </c>
      <c r="K10" s="41">
        <v>0</v>
      </c>
      <c r="L10" s="41">
        <v>0</v>
      </c>
      <c r="M10" s="51">
        <v>0</v>
      </c>
      <c r="N10" s="8"/>
    </row>
    <row r="11" spans="1:14" s="4" customFormat="1" ht="15" customHeight="1">
      <c r="A11" s="54" t="s">
        <v>50</v>
      </c>
      <c r="B11" s="111">
        <f>SUM(C11:J11)</f>
        <v>0</v>
      </c>
      <c r="C11" s="37">
        <v>0</v>
      </c>
      <c r="D11" s="37">
        <v>0</v>
      </c>
      <c r="E11" s="37">
        <v>0</v>
      </c>
      <c r="F11" s="37">
        <v>0</v>
      </c>
      <c r="G11" s="101">
        <v>0</v>
      </c>
      <c r="H11" s="101">
        <v>0</v>
      </c>
      <c r="I11" s="40">
        <v>0</v>
      </c>
      <c r="J11" s="101">
        <v>0</v>
      </c>
      <c r="K11" s="41">
        <v>0</v>
      </c>
      <c r="L11" s="41">
        <v>0</v>
      </c>
      <c r="M11" s="51">
        <v>0</v>
      </c>
      <c r="N11" s="8"/>
    </row>
    <row r="12" spans="1:13" s="4" customFormat="1" ht="7.5" customHeight="1">
      <c r="A12" s="35"/>
      <c r="B12" s="50"/>
      <c r="C12" s="25"/>
      <c r="D12" s="25"/>
      <c r="E12" s="25"/>
      <c r="F12" s="25"/>
      <c r="G12" s="33"/>
      <c r="H12" s="33"/>
      <c r="I12" s="24"/>
      <c r="J12" s="33"/>
      <c r="K12" s="25"/>
      <c r="L12" s="25"/>
      <c r="M12" s="33"/>
    </row>
    <row r="15" ht="12.75">
      <c r="K15" s="6"/>
    </row>
  </sheetData>
  <sheetProtection/>
  <mergeCells count="3">
    <mergeCell ref="M3:M5"/>
    <mergeCell ref="J3:J5"/>
    <mergeCell ref="A1:J1"/>
  </mergeCells>
  <printOptions/>
  <pageMargins left="0.7874015748031497" right="0.48" top="0.984251968503937" bottom="0.984251968503937" header="0.5118110236220472" footer="0.5118110236220472"/>
  <pageSetup horizontalDpi="600" verticalDpi="600" orientation="portrait" paperSize="9" r:id="rId1"/>
  <ignoredErrors>
    <ignoredError sqref="B8:B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0"/>
  <sheetViews>
    <sheetView showGridLines="0" zoomScaleSheetLayoutView="100" zoomScalePageLayoutView="0" workbookViewId="0" topLeftCell="A1">
      <selection activeCell="J1" sqref="J1:AB10"/>
    </sheetView>
  </sheetViews>
  <sheetFormatPr defaultColWidth="9.00390625" defaultRowHeight="13.5"/>
  <cols>
    <col min="1" max="1" width="13.75390625" style="1" customWidth="1"/>
    <col min="2" max="2" width="7.00390625" style="1" customWidth="1"/>
    <col min="3" max="3" width="5.875" style="1" bestFit="1" customWidth="1"/>
    <col min="4" max="16" width="5.75390625" style="1" customWidth="1"/>
    <col min="17" max="19" width="5.75390625" style="1" hidden="1" customWidth="1"/>
    <col min="20" max="20" width="10.25390625" style="1" hidden="1" customWidth="1"/>
    <col min="21" max="26" width="5.75390625" style="1" hidden="1" customWidth="1"/>
    <col min="27" max="27" width="6.375" style="1" hidden="1" customWidth="1"/>
    <col min="28" max="28" width="15.00390625" style="1" customWidth="1"/>
    <col min="29" max="16384" width="9.00390625" style="1" customWidth="1"/>
  </cols>
  <sheetData>
    <row r="1" spans="1:28" s="74" customFormat="1" ht="16.5" customHeight="1">
      <c r="A1" s="373" t="s">
        <v>94</v>
      </c>
      <c r="B1" s="373"/>
      <c r="C1" s="373"/>
      <c r="D1" s="373"/>
      <c r="E1" s="373"/>
      <c r="F1" s="373"/>
      <c r="G1" s="373"/>
      <c r="H1" s="373"/>
      <c r="I1" s="373"/>
      <c r="L1" s="65" t="s">
        <v>95</v>
      </c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s="4" customFormat="1" ht="12.75">
      <c r="A2" s="118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75" t="s">
        <v>26</v>
      </c>
    </row>
    <row r="3" spans="1:28" s="83" customFormat="1" ht="16.5" customHeight="1">
      <c r="A3" s="81" t="s">
        <v>30</v>
      </c>
      <c r="B3" s="81" t="s">
        <v>31</v>
      </c>
      <c r="C3" s="82" t="s">
        <v>83</v>
      </c>
      <c r="D3" s="82">
        <v>2</v>
      </c>
      <c r="E3" s="82">
        <v>3</v>
      </c>
      <c r="F3" s="82">
        <v>4</v>
      </c>
      <c r="G3" s="82">
        <v>5</v>
      </c>
      <c r="H3" s="82">
        <v>6</v>
      </c>
      <c r="I3" s="82">
        <v>7</v>
      </c>
      <c r="J3" s="82">
        <v>8</v>
      </c>
      <c r="K3" s="82">
        <v>9</v>
      </c>
      <c r="L3" s="82">
        <v>10</v>
      </c>
      <c r="M3" s="82">
        <v>11</v>
      </c>
      <c r="N3" s="82">
        <v>12</v>
      </c>
      <c r="O3" s="82">
        <v>13</v>
      </c>
      <c r="P3" s="82" t="s">
        <v>246</v>
      </c>
      <c r="Q3" s="82">
        <v>15</v>
      </c>
      <c r="R3" s="82">
        <v>16</v>
      </c>
      <c r="S3" s="82">
        <v>17</v>
      </c>
      <c r="T3" s="151" t="s">
        <v>115</v>
      </c>
      <c r="U3" s="82">
        <v>19</v>
      </c>
      <c r="V3" s="82">
        <v>20</v>
      </c>
      <c r="W3" s="82">
        <v>21</v>
      </c>
      <c r="X3" s="82">
        <v>22</v>
      </c>
      <c r="Y3" s="82">
        <v>23</v>
      </c>
      <c r="Z3" s="82">
        <v>24</v>
      </c>
      <c r="AA3" s="82" t="s">
        <v>32</v>
      </c>
      <c r="AB3" s="82" t="s">
        <v>25</v>
      </c>
    </row>
    <row r="4" spans="1:28" s="4" customFormat="1" ht="4.5" customHeight="1">
      <c r="A4" s="12"/>
      <c r="B4" s="26"/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34"/>
    </row>
    <row r="5" spans="1:28" s="5" customFormat="1" ht="18" customHeight="1">
      <c r="A5" s="106" t="s">
        <v>80</v>
      </c>
      <c r="B5" s="257">
        <f aca="true" t="shared" si="0" ref="B5:AA5">SUM(B6:B9)</f>
        <v>4</v>
      </c>
      <c r="C5" s="307">
        <f t="shared" si="0"/>
        <v>0</v>
      </c>
      <c r="D5" s="305">
        <f t="shared" si="0"/>
        <v>0</v>
      </c>
      <c r="E5" s="305">
        <f t="shared" si="0"/>
        <v>0</v>
      </c>
      <c r="F5" s="186">
        <f t="shared" si="0"/>
        <v>0</v>
      </c>
      <c r="G5" s="186">
        <f t="shared" si="0"/>
        <v>0</v>
      </c>
      <c r="H5" s="186">
        <f t="shared" si="0"/>
        <v>0</v>
      </c>
      <c r="I5" s="186">
        <f t="shared" si="0"/>
        <v>0</v>
      </c>
      <c r="J5" s="186">
        <f t="shared" si="0"/>
        <v>0</v>
      </c>
      <c r="K5" s="186">
        <f t="shared" si="0"/>
        <v>0</v>
      </c>
      <c r="L5" s="186">
        <f t="shared" si="0"/>
        <v>0</v>
      </c>
      <c r="M5" s="186">
        <f t="shared" si="0"/>
        <v>0</v>
      </c>
      <c r="N5" s="186">
        <f t="shared" si="0"/>
        <v>2</v>
      </c>
      <c r="O5" s="186">
        <f t="shared" si="0"/>
        <v>1</v>
      </c>
      <c r="P5" s="186">
        <f t="shared" si="0"/>
        <v>1</v>
      </c>
      <c r="Q5" s="186">
        <f t="shared" si="0"/>
        <v>0</v>
      </c>
      <c r="R5" s="186">
        <f t="shared" si="0"/>
        <v>0</v>
      </c>
      <c r="S5" s="186">
        <f t="shared" si="0"/>
        <v>0</v>
      </c>
      <c r="T5" s="309">
        <f t="shared" si="0"/>
        <v>0</v>
      </c>
      <c r="U5" s="105">
        <f t="shared" si="0"/>
        <v>0</v>
      </c>
      <c r="V5" s="105">
        <f t="shared" si="0"/>
        <v>0</v>
      </c>
      <c r="W5" s="114">
        <f t="shared" si="0"/>
        <v>0</v>
      </c>
      <c r="X5" s="105">
        <f t="shared" si="0"/>
        <v>0</v>
      </c>
      <c r="Y5" s="105">
        <f t="shared" si="0"/>
        <v>0</v>
      </c>
      <c r="Z5" s="114">
        <f t="shared" si="0"/>
        <v>0</v>
      </c>
      <c r="AA5" s="114">
        <f t="shared" si="0"/>
        <v>0</v>
      </c>
      <c r="AB5" s="310" t="s">
        <v>80</v>
      </c>
    </row>
    <row r="6" spans="1:28" s="4" customFormat="1" ht="18" customHeight="1">
      <c r="A6" s="53" t="s">
        <v>47</v>
      </c>
      <c r="B6" s="104">
        <f>SUM(C6:AA6)</f>
        <v>0</v>
      </c>
      <c r="C6" s="40">
        <v>0</v>
      </c>
      <c r="D6" s="41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150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148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261" t="s">
        <v>47</v>
      </c>
    </row>
    <row r="7" spans="1:28" s="4" customFormat="1" ht="18" customHeight="1">
      <c r="A7" s="53" t="s">
        <v>48</v>
      </c>
      <c r="B7" s="26">
        <f>SUM(C7:AA7)</f>
        <v>4</v>
      </c>
      <c r="C7" s="308">
        <v>0</v>
      </c>
      <c r="D7" s="119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2</v>
      </c>
      <c r="O7" s="116">
        <v>1</v>
      </c>
      <c r="P7" s="116">
        <v>1</v>
      </c>
      <c r="Q7" s="116">
        <v>0</v>
      </c>
      <c r="R7" s="116">
        <v>0</v>
      </c>
      <c r="S7" s="116">
        <v>0</v>
      </c>
      <c r="T7" s="149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261" t="s">
        <v>48</v>
      </c>
    </row>
    <row r="8" spans="1:28" s="4" customFormat="1" ht="18" customHeight="1">
      <c r="A8" s="53" t="s">
        <v>49</v>
      </c>
      <c r="B8" s="104">
        <f>SUM(C8:AA8)</f>
        <v>0</v>
      </c>
      <c r="C8" s="40">
        <v>0</v>
      </c>
      <c r="D8" s="41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48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261" t="s">
        <v>49</v>
      </c>
    </row>
    <row r="9" spans="1:28" s="4" customFormat="1" ht="18" customHeight="1">
      <c r="A9" s="53" t="s">
        <v>50</v>
      </c>
      <c r="B9" s="104">
        <f>SUM(C9:AA9)</f>
        <v>0</v>
      </c>
      <c r="C9" s="308">
        <v>0</v>
      </c>
      <c r="D9" s="119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148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261" t="s">
        <v>50</v>
      </c>
    </row>
    <row r="10" spans="1:28" s="4" customFormat="1" ht="6.75" customHeight="1">
      <c r="A10" s="14"/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5"/>
    </row>
  </sheetData>
  <sheetProtection/>
  <mergeCells count="1">
    <mergeCell ref="A1:I1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H14"/>
  <sheetViews>
    <sheetView showGridLines="0" zoomScaleSheetLayoutView="100" zoomScalePageLayoutView="0" workbookViewId="0" topLeftCell="A1">
      <selection activeCell="A1" sqref="A1:H13"/>
    </sheetView>
  </sheetViews>
  <sheetFormatPr defaultColWidth="9.00390625" defaultRowHeight="13.5"/>
  <cols>
    <col min="1" max="1" width="13.875" style="1" bestFit="1" customWidth="1"/>
    <col min="2" max="8" width="7.875" style="1" customWidth="1"/>
    <col min="9" max="16384" width="9.00390625" style="1" customWidth="1"/>
  </cols>
  <sheetData>
    <row r="1" spans="1:8" s="74" customFormat="1" ht="16.5" customHeight="1">
      <c r="A1" s="390" t="s">
        <v>96</v>
      </c>
      <c r="B1" s="390"/>
      <c r="C1" s="390"/>
      <c r="D1" s="390"/>
      <c r="E1" s="390"/>
      <c r="F1" s="390"/>
      <c r="G1" s="390"/>
      <c r="H1" s="390"/>
    </row>
    <row r="2" spans="1:8" s="4" customFormat="1" ht="12.75">
      <c r="A2" s="142" t="s">
        <v>93</v>
      </c>
      <c r="B2" s="9"/>
      <c r="C2" s="9"/>
      <c r="D2" s="9"/>
      <c r="E2" s="9"/>
      <c r="F2" s="9"/>
      <c r="G2" s="9"/>
      <c r="H2" s="84" t="s">
        <v>97</v>
      </c>
    </row>
    <row r="3" spans="1:8" s="78" customFormat="1" ht="15" customHeight="1">
      <c r="A3" s="85"/>
      <c r="B3" s="85"/>
      <c r="C3" s="387" t="s">
        <v>35</v>
      </c>
      <c r="D3" s="86">
        <v>8</v>
      </c>
      <c r="E3" s="86">
        <v>13</v>
      </c>
      <c r="F3" s="86">
        <v>21</v>
      </c>
      <c r="G3" s="86">
        <v>26</v>
      </c>
      <c r="H3" s="86">
        <v>31</v>
      </c>
    </row>
    <row r="4" spans="1:8" s="78" customFormat="1" ht="15" customHeight="1">
      <c r="A4" s="56" t="s">
        <v>7</v>
      </c>
      <c r="B4" s="56" t="s">
        <v>38</v>
      </c>
      <c r="C4" s="388"/>
      <c r="D4" s="87" t="s">
        <v>8</v>
      </c>
      <c r="E4" s="87" t="s">
        <v>8</v>
      </c>
      <c r="F4" s="87" t="s">
        <v>8</v>
      </c>
      <c r="G4" s="87" t="s">
        <v>8</v>
      </c>
      <c r="H4" s="87" t="s">
        <v>8</v>
      </c>
    </row>
    <row r="5" spans="1:8" s="78" customFormat="1" ht="15" customHeight="1">
      <c r="A5" s="88"/>
      <c r="B5" s="131"/>
      <c r="C5" s="389"/>
      <c r="D5" s="89" t="s">
        <v>247</v>
      </c>
      <c r="E5" s="89" t="s">
        <v>248</v>
      </c>
      <c r="F5" s="89" t="s">
        <v>249</v>
      </c>
      <c r="G5" s="89" t="s">
        <v>250</v>
      </c>
      <c r="H5" s="89" t="s">
        <v>227</v>
      </c>
    </row>
    <row r="6" spans="1:8" s="4" customFormat="1" ht="8.25" customHeight="1">
      <c r="A6" s="26"/>
      <c r="B6" s="22"/>
      <c r="C6" s="22"/>
      <c r="D6" s="38"/>
      <c r="E6" s="38"/>
      <c r="F6" s="38"/>
      <c r="G6" s="38"/>
      <c r="H6" s="39"/>
    </row>
    <row r="7" spans="1:8" s="10" customFormat="1" ht="21.75" customHeight="1">
      <c r="A7" s="311" t="s">
        <v>9</v>
      </c>
      <c r="B7" s="57">
        <f aca="true" t="shared" si="0" ref="B7:H7">SUM(B12)</f>
        <v>51</v>
      </c>
      <c r="C7" s="57">
        <f t="shared" si="0"/>
        <v>14</v>
      </c>
      <c r="D7" s="58">
        <f t="shared" si="0"/>
        <v>2</v>
      </c>
      <c r="E7" s="58">
        <f t="shared" si="0"/>
        <v>20</v>
      </c>
      <c r="F7" s="58">
        <f t="shared" si="0"/>
        <v>10</v>
      </c>
      <c r="G7" s="58">
        <f t="shared" si="0"/>
        <v>3</v>
      </c>
      <c r="H7" s="100">
        <f t="shared" si="0"/>
        <v>2</v>
      </c>
    </row>
    <row r="8" spans="1:8" s="4" customFormat="1" ht="15.75" customHeight="1">
      <c r="A8" s="56" t="s">
        <v>59</v>
      </c>
      <c r="B8" s="40">
        <f>SUM(C8:H8)</f>
        <v>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101">
        <v>0</v>
      </c>
    </row>
    <row r="9" spans="1:8" s="4" customFormat="1" ht="15.75" customHeight="1">
      <c r="A9" s="56" t="s">
        <v>60</v>
      </c>
      <c r="B9" s="40">
        <f>SUM(C9:H9)</f>
        <v>51</v>
      </c>
      <c r="C9" s="308">
        <v>14</v>
      </c>
      <c r="D9" s="119">
        <v>2</v>
      </c>
      <c r="E9" s="119">
        <v>20</v>
      </c>
      <c r="F9" s="119">
        <v>10</v>
      </c>
      <c r="G9" s="119">
        <v>3</v>
      </c>
      <c r="H9" s="117">
        <v>2</v>
      </c>
    </row>
    <row r="10" spans="1:8" s="4" customFormat="1" ht="15.75" customHeight="1">
      <c r="A10" s="56" t="s">
        <v>61</v>
      </c>
      <c r="B10" s="40">
        <f>SUM(C10:H10)</f>
        <v>0</v>
      </c>
      <c r="C10" s="308">
        <v>0</v>
      </c>
      <c r="D10" s="119">
        <v>0</v>
      </c>
      <c r="E10" s="119">
        <v>0</v>
      </c>
      <c r="F10" s="119">
        <v>0</v>
      </c>
      <c r="G10" s="119">
        <v>0</v>
      </c>
      <c r="H10" s="117">
        <v>0</v>
      </c>
    </row>
    <row r="11" spans="1:8" s="4" customFormat="1" ht="8.25" customHeight="1">
      <c r="A11" s="26"/>
      <c r="B11" s="40"/>
      <c r="C11" s="26"/>
      <c r="D11" s="23"/>
      <c r="E11" s="23"/>
      <c r="F11" s="23"/>
      <c r="G11" s="23"/>
      <c r="H11" s="32"/>
    </row>
    <row r="12" spans="1:8" ht="17.25" customHeight="1">
      <c r="A12" s="56" t="s">
        <v>6</v>
      </c>
      <c r="B12" s="40">
        <f>SUM(C12:H12)</f>
        <v>51</v>
      </c>
      <c r="C12" s="308">
        <v>14</v>
      </c>
      <c r="D12" s="119">
        <v>2</v>
      </c>
      <c r="E12" s="119">
        <v>20</v>
      </c>
      <c r="F12" s="119">
        <v>10</v>
      </c>
      <c r="G12" s="119">
        <v>3</v>
      </c>
      <c r="H12" s="117">
        <v>2</v>
      </c>
    </row>
    <row r="13" spans="1:8" ht="6.75" customHeight="1">
      <c r="A13" s="131"/>
      <c r="B13" s="132"/>
      <c r="C13" s="132"/>
      <c r="D13" s="133"/>
      <c r="E13" s="133"/>
      <c r="F13" s="133"/>
      <c r="G13" s="133"/>
      <c r="H13" s="134"/>
    </row>
    <row r="14" spans="1:8" ht="35.25" customHeight="1">
      <c r="A14" s="262"/>
      <c r="B14" s="144"/>
      <c r="C14" s="119"/>
      <c r="D14" s="119"/>
      <c r="E14" s="119"/>
      <c r="F14" s="119"/>
      <c r="G14" s="119"/>
      <c r="H14" s="119"/>
    </row>
  </sheetData>
  <sheetProtection/>
  <mergeCells count="2">
    <mergeCell ref="C3:C5"/>
    <mergeCell ref="A1:H1"/>
  </mergeCells>
  <printOptions/>
  <pageMargins left="1.1023622047244095" right="0.5905511811023623" top="0.984251968503937" bottom="0.5118110236220472" header="0.5118110236220472" footer="0.5118110236220472"/>
  <pageSetup horizontalDpi="600" verticalDpi="600" orientation="portrait" paperSize="9" scale="94" r:id="rId1"/>
  <headerFooter alignWithMargins="0">
    <oddFooter>&amp;C&amp;"ＭＳ Ｐ明朝,標準"&amp;10- 38 -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F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" sqref="M1:W15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3.00390625" style="1" bestFit="1" customWidth="1"/>
    <col min="24" max="16384" width="9.00390625" style="1" customWidth="1"/>
  </cols>
  <sheetData>
    <row r="1" spans="1:23" s="74" customFormat="1" ht="18" customHeight="1">
      <c r="A1" s="373" t="s">
        <v>205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93" t="s">
        <v>107</v>
      </c>
      <c r="N1" s="393"/>
      <c r="O1" s="393"/>
      <c r="P1" s="393"/>
      <c r="Q1" s="393"/>
      <c r="R1" s="393"/>
      <c r="S1" s="393"/>
      <c r="T1" s="393"/>
      <c r="U1" s="393"/>
      <c r="V1" s="393"/>
      <c r="W1" s="393"/>
    </row>
    <row r="2" spans="1:23" s="4" customFormat="1" ht="15.75" customHeight="1">
      <c r="A2" s="118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75" t="s">
        <v>36</v>
      </c>
    </row>
    <row r="3" spans="1:23" s="90" customFormat="1" ht="24" customHeight="1">
      <c r="A3" s="391" t="s">
        <v>76</v>
      </c>
      <c r="B3" s="394" t="s">
        <v>71</v>
      </c>
      <c r="C3" s="396" t="s">
        <v>84</v>
      </c>
      <c r="D3" s="397"/>
      <c r="E3" s="397"/>
      <c r="F3" s="397"/>
      <c r="G3" s="397"/>
      <c r="H3" s="397"/>
      <c r="I3" s="397"/>
      <c r="J3" s="397"/>
      <c r="K3" s="397"/>
      <c r="L3" s="397"/>
      <c r="M3" s="396" t="s">
        <v>85</v>
      </c>
      <c r="N3" s="398"/>
      <c r="O3" s="399" t="s">
        <v>86</v>
      </c>
      <c r="P3" s="399"/>
      <c r="Q3" s="399"/>
      <c r="R3" s="399"/>
      <c r="S3" s="399"/>
      <c r="T3" s="399"/>
      <c r="U3" s="399"/>
      <c r="V3" s="400"/>
      <c r="W3" s="391" t="s">
        <v>75</v>
      </c>
    </row>
    <row r="4" spans="1:23" s="90" customFormat="1" ht="34.5" customHeight="1">
      <c r="A4" s="392"/>
      <c r="B4" s="395"/>
      <c r="C4" s="91" t="s">
        <v>71</v>
      </c>
      <c r="D4" s="91" t="s">
        <v>98</v>
      </c>
      <c r="E4" s="91" t="s">
        <v>99</v>
      </c>
      <c r="F4" s="91" t="s">
        <v>100</v>
      </c>
      <c r="G4" s="91" t="s">
        <v>101</v>
      </c>
      <c r="H4" s="91" t="s">
        <v>102</v>
      </c>
      <c r="I4" s="91" t="s">
        <v>103</v>
      </c>
      <c r="J4" s="91" t="s">
        <v>104</v>
      </c>
      <c r="K4" s="91" t="s">
        <v>105</v>
      </c>
      <c r="L4" s="81" t="s">
        <v>106</v>
      </c>
      <c r="M4" s="82" t="s">
        <v>71</v>
      </c>
      <c r="N4" s="82" t="s">
        <v>70</v>
      </c>
      <c r="O4" s="129" t="s">
        <v>71</v>
      </c>
      <c r="P4" s="82" t="s">
        <v>10</v>
      </c>
      <c r="Q4" s="121" t="s">
        <v>87</v>
      </c>
      <c r="R4" s="120" t="s">
        <v>44</v>
      </c>
      <c r="S4" s="82" t="s">
        <v>73</v>
      </c>
      <c r="T4" s="82" t="s">
        <v>74</v>
      </c>
      <c r="U4" s="82" t="s">
        <v>11</v>
      </c>
      <c r="V4" s="81" t="s">
        <v>12</v>
      </c>
      <c r="W4" s="392"/>
    </row>
    <row r="5" spans="1:23" s="4" customFormat="1" ht="8.25" customHeight="1">
      <c r="A5" s="36"/>
      <c r="B5" s="49"/>
      <c r="C5" s="12"/>
      <c r="D5" s="16"/>
      <c r="E5" s="16"/>
      <c r="F5" s="16"/>
      <c r="G5" s="16"/>
      <c r="H5" s="16"/>
      <c r="I5" s="16"/>
      <c r="J5" s="16"/>
      <c r="K5" s="16"/>
      <c r="L5" s="16"/>
      <c r="M5" s="49"/>
      <c r="N5" s="313"/>
      <c r="O5" s="16"/>
      <c r="P5" s="16"/>
      <c r="Q5" s="16"/>
      <c r="R5" s="16"/>
      <c r="S5" s="16"/>
      <c r="T5" s="16"/>
      <c r="U5" s="16"/>
      <c r="V5" s="16"/>
      <c r="W5" s="34"/>
    </row>
    <row r="6" spans="1:24" s="10" customFormat="1" ht="19.5" customHeight="1">
      <c r="A6" s="138" t="s">
        <v>64</v>
      </c>
      <c r="B6" s="189">
        <f>SUM(B12)</f>
        <v>51</v>
      </c>
      <c r="C6" s="57">
        <f>SUM(C12)</f>
        <v>37</v>
      </c>
      <c r="D6" s="58">
        <f>SUM(D12)</f>
        <v>4</v>
      </c>
      <c r="E6" s="58">
        <f>SUM(E12)</f>
        <v>4</v>
      </c>
      <c r="F6" s="58">
        <f>SUM(F12)</f>
        <v>4</v>
      </c>
      <c r="G6" s="58">
        <f aca="true" t="shared" si="0" ref="G6:N6">SUM(G12:G13)</f>
        <v>4</v>
      </c>
      <c r="H6" s="58">
        <f t="shared" si="0"/>
        <v>4</v>
      </c>
      <c r="I6" s="58">
        <f t="shared" si="0"/>
        <v>5</v>
      </c>
      <c r="J6" s="58">
        <f t="shared" si="0"/>
        <v>4</v>
      </c>
      <c r="K6" s="58">
        <f t="shared" si="0"/>
        <v>4</v>
      </c>
      <c r="L6" s="58">
        <f t="shared" si="0"/>
        <v>4</v>
      </c>
      <c r="M6" s="58">
        <f t="shared" si="0"/>
        <v>0</v>
      </c>
      <c r="N6" s="100">
        <f t="shared" si="0"/>
        <v>0</v>
      </c>
      <c r="O6" s="189">
        <f>SUM(O12)</f>
        <v>14</v>
      </c>
      <c r="P6" s="189">
        <f aca="true" t="shared" si="1" ref="P6:V6">SUM(P12)</f>
        <v>6</v>
      </c>
      <c r="Q6" s="189">
        <f t="shared" si="1"/>
        <v>0</v>
      </c>
      <c r="R6" s="189">
        <f t="shared" si="1"/>
        <v>0</v>
      </c>
      <c r="S6" s="189">
        <f t="shared" si="1"/>
        <v>0</v>
      </c>
      <c r="T6" s="189">
        <f t="shared" si="1"/>
        <v>2</v>
      </c>
      <c r="U6" s="189">
        <f t="shared" si="1"/>
        <v>0</v>
      </c>
      <c r="V6" s="189">
        <f t="shared" si="1"/>
        <v>6</v>
      </c>
      <c r="W6" s="122" t="s">
        <v>64</v>
      </c>
      <c r="X6" s="11"/>
    </row>
    <row r="7" spans="1:24" s="10" customFormat="1" ht="7.5" customHeight="1">
      <c r="A7" s="59"/>
      <c r="B7" s="137"/>
      <c r="C7" s="312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14"/>
      <c r="O7" s="137"/>
      <c r="P7" s="137"/>
      <c r="Q7" s="137"/>
      <c r="R7" s="137"/>
      <c r="S7" s="137"/>
      <c r="T7" s="137"/>
      <c r="U7" s="137"/>
      <c r="V7" s="137"/>
      <c r="W7" s="55"/>
      <c r="X7" s="11"/>
    </row>
    <row r="8" spans="1:24" s="4" customFormat="1" ht="19.5" customHeight="1">
      <c r="A8" s="60" t="s">
        <v>59</v>
      </c>
      <c r="B8" s="116">
        <f>+C8+M8+O8</f>
        <v>0</v>
      </c>
      <c r="C8" s="308">
        <f>SUM(D8:L8)</f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f>+N8</f>
        <v>0</v>
      </c>
      <c r="N8" s="101">
        <v>0</v>
      </c>
      <c r="O8" s="37">
        <f>SUM(P8:V8)</f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54" t="s">
        <v>59</v>
      </c>
      <c r="X8" s="8"/>
    </row>
    <row r="9" spans="1:24" s="4" customFormat="1" ht="19.5" customHeight="1">
      <c r="A9" s="60" t="s">
        <v>60</v>
      </c>
      <c r="B9" s="116">
        <f>+C9+M9+O9</f>
        <v>51</v>
      </c>
      <c r="C9" s="308">
        <f>SUM(D9:L9)</f>
        <v>37</v>
      </c>
      <c r="D9" s="119">
        <v>4</v>
      </c>
      <c r="E9" s="119">
        <v>4</v>
      </c>
      <c r="F9" s="119">
        <v>4</v>
      </c>
      <c r="G9" s="119">
        <v>4</v>
      </c>
      <c r="H9" s="119">
        <v>4</v>
      </c>
      <c r="I9" s="119">
        <v>5</v>
      </c>
      <c r="J9" s="119">
        <v>4</v>
      </c>
      <c r="K9" s="119">
        <v>4</v>
      </c>
      <c r="L9" s="119">
        <v>4</v>
      </c>
      <c r="M9" s="41">
        <f>+N9</f>
        <v>0</v>
      </c>
      <c r="N9" s="117">
        <v>0</v>
      </c>
      <c r="O9" s="37">
        <f>SUM(P9:V9)</f>
        <v>14</v>
      </c>
      <c r="P9" s="116">
        <v>6</v>
      </c>
      <c r="Q9" s="116">
        <v>0</v>
      </c>
      <c r="R9" s="116">
        <v>0</v>
      </c>
      <c r="S9" s="116">
        <v>0</v>
      </c>
      <c r="T9" s="116">
        <v>2</v>
      </c>
      <c r="U9" s="116">
        <v>0</v>
      </c>
      <c r="V9" s="116">
        <v>6</v>
      </c>
      <c r="W9" s="60" t="s">
        <v>60</v>
      </c>
      <c r="X9" s="130"/>
    </row>
    <row r="10" spans="1:24" s="4" customFormat="1" ht="19.5" customHeight="1">
      <c r="A10" s="60" t="s">
        <v>61</v>
      </c>
      <c r="B10" s="116">
        <f>+C10+M10+O10</f>
        <v>0</v>
      </c>
      <c r="C10" s="308">
        <f>SUM(D10:L10)</f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41">
        <f>+N10</f>
        <v>0</v>
      </c>
      <c r="N10" s="117">
        <v>0</v>
      </c>
      <c r="O10" s="37">
        <f>SUM(P10:V10)</f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54" t="s">
        <v>61</v>
      </c>
      <c r="X10" s="8"/>
    </row>
    <row r="11" spans="1:24" s="4" customFormat="1" ht="7.5" customHeight="1">
      <c r="A11" s="48"/>
      <c r="B11" s="116"/>
      <c r="C11" s="308"/>
      <c r="D11" s="28"/>
      <c r="E11" s="28"/>
      <c r="F11" s="28"/>
      <c r="G11" s="28"/>
      <c r="H11" s="28"/>
      <c r="I11" s="28"/>
      <c r="J11" s="28"/>
      <c r="K11" s="28"/>
      <c r="L11" s="28"/>
      <c r="M11" s="41"/>
      <c r="N11" s="315"/>
      <c r="O11" s="37"/>
      <c r="P11" s="28"/>
      <c r="Q11" s="28"/>
      <c r="R11" s="28"/>
      <c r="S11" s="28"/>
      <c r="T11" s="28"/>
      <c r="U11" s="28"/>
      <c r="V11" s="28"/>
      <c r="W11" s="34"/>
      <c r="X11" s="8"/>
    </row>
    <row r="12" spans="1:24" ht="19.5" customHeight="1">
      <c r="A12" s="60" t="s">
        <v>6</v>
      </c>
      <c r="B12" s="116">
        <f>+C12+M12+O12</f>
        <v>51</v>
      </c>
      <c r="C12" s="308">
        <f>SUM(D12:L12)</f>
        <v>37</v>
      </c>
      <c r="D12" s="119">
        <v>4</v>
      </c>
      <c r="E12" s="119">
        <v>4</v>
      </c>
      <c r="F12" s="119">
        <v>4</v>
      </c>
      <c r="G12" s="119">
        <v>4</v>
      </c>
      <c r="H12" s="119">
        <v>4</v>
      </c>
      <c r="I12" s="119">
        <v>5</v>
      </c>
      <c r="J12" s="119">
        <v>4</v>
      </c>
      <c r="K12" s="119">
        <v>4</v>
      </c>
      <c r="L12" s="119">
        <v>4</v>
      </c>
      <c r="M12" s="41">
        <v>0</v>
      </c>
      <c r="N12" s="117">
        <v>0</v>
      </c>
      <c r="O12" s="37">
        <f>SUM(P12:V12)</f>
        <v>14</v>
      </c>
      <c r="P12" s="116">
        <v>6</v>
      </c>
      <c r="Q12" s="116">
        <v>0</v>
      </c>
      <c r="R12" s="116">
        <v>0</v>
      </c>
      <c r="S12" s="116">
        <v>0</v>
      </c>
      <c r="T12" s="116">
        <v>2</v>
      </c>
      <c r="U12" s="116">
        <v>0</v>
      </c>
      <c r="V12" s="116">
        <v>6</v>
      </c>
      <c r="W12" s="54" t="s">
        <v>228</v>
      </c>
      <c r="X12" s="6"/>
    </row>
    <row r="13" spans="1:24" ht="8.25" customHeight="1">
      <c r="A13" s="88"/>
      <c r="B13" s="133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33"/>
      <c r="P13" s="133"/>
      <c r="Q13" s="133"/>
      <c r="R13" s="133"/>
      <c r="S13" s="133"/>
      <c r="T13" s="133"/>
      <c r="U13" s="133"/>
      <c r="V13" s="133"/>
      <c r="W13" s="71"/>
      <c r="X13" s="6"/>
    </row>
    <row r="14" spans="1:24" ht="12.75">
      <c r="A14" s="364" t="s">
        <v>195</v>
      </c>
      <c r="B14" s="259"/>
      <c r="C14" s="259"/>
      <c r="X14" s="6"/>
    </row>
    <row r="15" spans="1:3" ht="12.75">
      <c r="A15" s="364" t="s">
        <v>196</v>
      </c>
      <c r="B15" s="259"/>
      <c r="C15" s="259"/>
    </row>
  </sheetData>
  <sheetProtection/>
  <mergeCells count="8">
    <mergeCell ref="W3:W4"/>
    <mergeCell ref="M1:W1"/>
    <mergeCell ref="A3:A4"/>
    <mergeCell ref="B3:B4"/>
    <mergeCell ref="C3:L3"/>
    <mergeCell ref="M3:N3"/>
    <mergeCell ref="O3:V3"/>
    <mergeCell ref="A1:L1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  <ignoredErrors>
    <ignoredError sqref="C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X15"/>
  <sheetViews>
    <sheetView showGridLines="0" zoomScaleSheetLayoutView="90" zoomScalePageLayoutView="0" workbookViewId="0" topLeftCell="A1">
      <pane xSplit="1" ySplit="4" topLeftCell="E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M1" sqref="M1:W15"/>
    </sheetView>
  </sheetViews>
  <sheetFormatPr defaultColWidth="9.00390625" defaultRowHeight="13.5"/>
  <cols>
    <col min="1" max="1" width="12.25390625" style="1" customWidth="1"/>
    <col min="2" max="2" width="8.875" style="1" customWidth="1"/>
    <col min="3" max="12" width="6.75390625" style="1" bestFit="1" customWidth="1"/>
    <col min="13" max="14" width="8.875" style="1" customWidth="1"/>
    <col min="15" max="22" width="8.125" style="1" customWidth="1"/>
    <col min="23" max="23" width="10.00390625" style="1" customWidth="1"/>
    <col min="24" max="16384" width="9.00390625" style="1" customWidth="1"/>
  </cols>
  <sheetData>
    <row r="1" spans="1:23" s="74" customFormat="1" ht="18" customHeight="1">
      <c r="A1" s="373" t="s">
        <v>215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93" t="s">
        <v>192</v>
      </c>
      <c r="N1" s="393"/>
      <c r="O1" s="393"/>
      <c r="P1" s="393"/>
      <c r="Q1" s="393"/>
      <c r="R1" s="393"/>
      <c r="S1" s="393"/>
      <c r="T1" s="393"/>
      <c r="U1" s="393"/>
      <c r="V1" s="393"/>
      <c r="W1" s="393"/>
    </row>
    <row r="2" spans="1:23" s="4" customFormat="1" ht="15.75" customHeight="1">
      <c r="A2" s="118" t="s">
        <v>108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75" t="s">
        <v>36</v>
      </c>
    </row>
    <row r="3" spans="1:23" s="90" customFormat="1" ht="24" customHeight="1">
      <c r="A3" s="391" t="s">
        <v>76</v>
      </c>
      <c r="B3" s="394" t="s">
        <v>72</v>
      </c>
      <c r="C3" s="396" t="s">
        <v>84</v>
      </c>
      <c r="D3" s="397"/>
      <c r="E3" s="397"/>
      <c r="F3" s="397"/>
      <c r="G3" s="397"/>
      <c r="H3" s="397"/>
      <c r="I3" s="397"/>
      <c r="J3" s="397"/>
      <c r="K3" s="397"/>
      <c r="L3" s="397"/>
      <c r="M3" s="396" t="s">
        <v>85</v>
      </c>
      <c r="N3" s="397"/>
      <c r="O3" s="401" t="s">
        <v>86</v>
      </c>
      <c r="P3" s="402"/>
      <c r="Q3" s="402"/>
      <c r="R3" s="402"/>
      <c r="S3" s="402"/>
      <c r="T3" s="402"/>
      <c r="U3" s="402"/>
      <c r="V3" s="403"/>
      <c r="W3" s="391" t="s">
        <v>75</v>
      </c>
    </row>
    <row r="4" spans="1:23" s="90" customFormat="1" ht="34.5" customHeight="1">
      <c r="A4" s="392"/>
      <c r="B4" s="395"/>
      <c r="C4" s="91" t="s">
        <v>71</v>
      </c>
      <c r="D4" s="91" t="s">
        <v>98</v>
      </c>
      <c r="E4" s="91" t="s">
        <v>99</v>
      </c>
      <c r="F4" s="91" t="s">
        <v>100</v>
      </c>
      <c r="G4" s="91" t="s">
        <v>101</v>
      </c>
      <c r="H4" s="91" t="s">
        <v>102</v>
      </c>
      <c r="I4" s="91" t="s">
        <v>103</v>
      </c>
      <c r="J4" s="91" t="s">
        <v>104</v>
      </c>
      <c r="K4" s="91" t="s">
        <v>105</v>
      </c>
      <c r="L4" s="128" t="s">
        <v>106</v>
      </c>
      <c r="M4" s="82" t="s">
        <v>71</v>
      </c>
      <c r="N4" s="81" t="s">
        <v>70</v>
      </c>
      <c r="O4" s="82" t="s">
        <v>71</v>
      </c>
      <c r="P4" s="82" t="s">
        <v>10</v>
      </c>
      <c r="Q4" s="121" t="s">
        <v>87</v>
      </c>
      <c r="R4" s="120" t="s">
        <v>44</v>
      </c>
      <c r="S4" s="82" t="s">
        <v>73</v>
      </c>
      <c r="T4" s="82" t="s">
        <v>74</v>
      </c>
      <c r="U4" s="82" t="s">
        <v>11</v>
      </c>
      <c r="V4" s="82" t="s">
        <v>12</v>
      </c>
      <c r="W4" s="392"/>
    </row>
    <row r="5" spans="1:23" s="4" customFormat="1" ht="6" customHeight="1">
      <c r="A5" s="36"/>
      <c r="B5" s="49"/>
      <c r="C5" s="12"/>
      <c r="D5" s="16"/>
      <c r="E5" s="16"/>
      <c r="F5" s="16"/>
      <c r="G5" s="16"/>
      <c r="H5" s="16"/>
      <c r="I5" s="16"/>
      <c r="J5" s="16"/>
      <c r="K5" s="16"/>
      <c r="L5" s="49"/>
      <c r="M5" s="16"/>
      <c r="N5" s="49"/>
      <c r="O5" s="12"/>
      <c r="P5" s="16"/>
      <c r="Q5" s="16"/>
      <c r="R5" s="16"/>
      <c r="S5" s="16"/>
      <c r="T5" s="16"/>
      <c r="U5" s="16"/>
      <c r="V5" s="224"/>
      <c r="W5" s="34"/>
    </row>
    <row r="6" spans="1:24" s="10" customFormat="1" ht="19.5" customHeight="1">
      <c r="A6" s="138" t="s">
        <v>64</v>
      </c>
      <c r="B6" s="189">
        <f>SUM(B12)</f>
        <v>793</v>
      </c>
      <c r="C6" s="57">
        <f>SUM(C12)</f>
        <v>768</v>
      </c>
      <c r="D6" s="58">
        <f>SUM(D12)</f>
        <v>83</v>
      </c>
      <c r="E6" s="58">
        <f>SUM(E12)</f>
        <v>78</v>
      </c>
      <c r="F6" s="58">
        <f>SUM(F12)</f>
        <v>102</v>
      </c>
      <c r="G6" s="58">
        <f aca="true" t="shared" si="0" ref="G6:N6">SUM(G12:G13)</f>
        <v>82</v>
      </c>
      <c r="H6" s="58">
        <f t="shared" si="0"/>
        <v>70</v>
      </c>
      <c r="I6" s="58">
        <f t="shared" si="0"/>
        <v>90</v>
      </c>
      <c r="J6" s="58">
        <f t="shared" si="0"/>
        <v>74</v>
      </c>
      <c r="K6" s="58">
        <f t="shared" si="0"/>
        <v>89</v>
      </c>
      <c r="L6" s="58">
        <f t="shared" si="0"/>
        <v>100</v>
      </c>
      <c r="M6" s="58">
        <f t="shared" si="0"/>
        <v>0</v>
      </c>
      <c r="N6" s="58">
        <f t="shared" si="0"/>
        <v>0</v>
      </c>
      <c r="O6" s="57">
        <f>SUM(O12)</f>
        <v>25</v>
      </c>
      <c r="P6" s="58">
        <f aca="true" t="shared" si="1" ref="P6:V6">SUM(P12)</f>
        <v>11</v>
      </c>
      <c r="Q6" s="58">
        <f t="shared" si="1"/>
        <v>0</v>
      </c>
      <c r="R6" s="58">
        <f t="shared" si="1"/>
        <v>0</v>
      </c>
      <c r="S6" s="58">
        <f t="shared" si="1"/>
        <v>0</v>
      </c>
      <c r="T6" s="58">
        <f t="shared" si="1"/>
        <v>2</v>
      </c>
      <c r="U6" s="58">
        <f t="shared" si="1"/>
        <v>0</v>
      </c>
      <c r="V6" s="100">
        <f t="shared" si="1"/>
        <v>12</v>
      </c>
      <c r="W6" s="122" t="s">
        <v>64</v>
      </c>
      <c r="X6" s="11"/>
    </row>
    <row r="7" spans="1:24" s="10" customFormat="1" ht="6" customHeight="1">
      <c r="A7" s="138"/>
      <c r="B7" s="137"/>
      <c r="C7" s="312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312"/>
      <c r="P7" s="137"/>
      <c r="Q7" s="137"/>
      <c r="R7" s="137"/>
      <c r="S7" s="137"/>
      <c r="T7" s="137"/>
      <c r="U7" s="137"/>
      <c r="V7" s="314"/>
      <c r="W7" s="122"/>
      <c r="X7" s="11"/>
    </row>
    <row r="8" spans="1:24" s="4" customFormat="1" ht="19.5" customHeight="1">
      <c r="A8" s="60" t="s">
        <v>59</v>
      </c>
      <c r="B8" s="37">
        <v>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0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101">
        <v>0</v>
      </c>
      <c r="W8" s="54" t="s">
        <v>59</v>
      </c>
      <c r="X8" s="8"/>
    </row>
    <row r="9" spans="1:24" s="4" customFormat="1" ht="19.5" customHeight="1">
      <c r="A9" s="60" t="s">
        <v>60</v>
      </c>
      <c r="B9" s="116">
        <v>793</v>
      </c>
      <c r="C9" s="316">
        <v>768</v>
      </c>
      <c r="D9" s="141">
        <v>83</v>
      </c>
      <c r="E9" s="141">
        <v>78</v>
      </c>
      <c r="F9" s="141">
        <v>102</v>
      </c>
      <c r="G9" s="141">
        <v>82</v>
      </c>
      <c r="H9" s="141">
        <v>70</v>
      </c>
      <c r="I9" s="141">
        <v>90</v>
      </c>
      <c r="J9" s="141">
        <v>74</v>
      </c>
      <c r="K9" s="141">
        <v>89</v>
      </c>
      <c r="L9" s="141">
        <v>100</v>
      </c>
      <c r="M9" s="119">
        <v>0</v>
      </c>
      <c r="N9" s="119">
        <v>0</v>
      </c>
      <c r="O9" s="308">
        <v>25</v>
      </c>
      <c r="P9" s="119">
        <v>11</v>
      </c>
      <c r="Q9" s="119">
        <v>0</v>
      </c>
      <c r="R9" s="119">
        <v>0</v>
      </c>
      <c r="S9" s="119">
        <v>0</v>
      </c>
      <c r="T9" s="119">
        <v>2</v>
      </c>
      <c r="U9" s="119">
        <v>0</v>
      </c>
      <c r="V9" s="117">
        <v>12</v>
      </c>
      <c r="W9" s="54" t="s">
        <v>62</v>
      </c>
      <c r="X9" s="8"/>
    </row>
    <row r="10" spans="1:24" s="4" customFormat="1" ht="19.5" customHeight="1">
      <c r="A10" s="60" t="s">
        <v>61</v>
      </c>
      <c r="B10" s="116">
        <v>0</v>
      </c>
      <c r="C10" s="308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40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101">
        <v>0</v>
      </c>
      <c r="W10" s="54" t="s">
        <v>63</v>
      </c>
      <c r="X10" s="8"/>
    </row>
    <row r="11" spans="1:24" s="4" customFormat="1" ht="6.75" customHeight="1">
      <c r="A11" s="139"/>
      <c r="B11" s="28"/>
      <c r="C11" s="31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17"/>
      <c r="P11" s="28"/>
      <c r="Q11" s="28"/>
      <c r="R11" s="28"/>
      <c r="S11" s="28"/>
      <c r="T11" s="28"/>
      <c r="U11" s="28"/>
      <c r="V11" s="315"/>
      <c r="W11" s="140"/>
      <c r="X11" s="8"/>
    </row>
    <row r="12" spans="1:24" ht="19.5" customHeight="1">
      <c r="A12" s="60" t="s">
        <v>6</v>
      </c>
      <c r="B12" s="119">
        <v>793</v>
      </c>
      <c r="C12" s="316">
        <v>768</v>
      </c>
      <c r="D12" s="141">
        <v>83</v>
      </c>
      <c r="E12" s="141">
        <v>78</v>
      </c>
      <c r="F12" s="141">
        <v>102</v>
      </c>
      <c r="G12" s="141">
        <v>82</v>
      </c>
      <c r="H12" s="141">
        <v>70</v>
      </c>
      <c r="I12" s="141">
        <v>90</v>
      </c>
      <c r="J12" s="141">
        <v>74</v>
      </c>
      <c r="K12" s="141">
        <v>89</v>
      </c>
      <c r="L12" s="141">
        <v>100</v>
      </c>
      <c r="M12" s="119">
        <v>0</v>
      </c>
      <c r="N12" s="119">
        <v>0</v>
      </c>
      <c r="O12" s="308">
        <v>25</v>
      </c>
      <c r="P12" s="119">
        <v>11</v>
      </c>
      <c r="Q12" s="119">
        <v>0</v>
      </c>
      <c r="R12" s="119">
        <v>0</v>
      </c>
      <c r="S12" s="119">
        <v>0</v>
      </c>
      <c r="T12" s="119">
        <v>2</v>
      </c>
      <c r="U12" s="119">
        <v>0</v>
      </c>
      <c r="V12" s="117">
        <v>12</v>
      </c>
      <c r="W12" s="54" t="s">
        <v>6</v>
      </c>
      <c r="X12" s="6"/>
    </row>
    <row r="13" spans="1:24" ht="6" customHeight="1">
      <c r="A13" s="88"/>
      <c r="B13" s="133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2"/>
      <c r="P13" s="133"/>
      <c r="Q13" s="133"/>
      <c r="R13" s="133"/>
      <c r="S13" s="133"/>
      <c r="T13" s="133"/>
      <c r="U13" s="133"/>
      <c r="V13" s="134"/>
      <c r="W13" s="71"/>
      <c r="X13" s="6"/>
    </row>
    <row r="14" spans="1:24" ht="12.75">
      <c r="A14" s="364" t="s">
        <v>197</v>
      </c>
      <c r="B14" s="259"/>
      <c r="X14" s="6"/>
    </row>
    <row r="15" spans="1:2" ht="12.75">
      <c r="A15" s="364" t="s">
        <v>198</v>
      </c>
      <c r="B15" s="259"/>
    </row>
  </sheetData>
  <sheetProtection/>
  <mergeCells count="8">
    <mergeCell ref="M1:W1"/>
    <mergeCell ref="A3:A4"/>
    <mergeCell ref="B3:B4"/>
    <mergeCell ref="W3:W4"/>
    <mergeCell ref="M3:N3"/>
    <mergeCell ref="O3:V3"/>
    <mergeCell ref="C3:L3"/>
    <mergeCell ref="A1:L1"/>
  </mergeCells>
  <printOptions/>
  <pageMargins left="0.5905511811023623" right="0.5511811023622047" top="0.984251968503937" bottom="0.5118110236220472" header="0.5118110236220472" footer="0.5118110236220472"/>
  <pageSetup firstPageNumber="39" useFirstPageNumber="1" horizontalDpi="600" verticalDpi="600" orientation="portrait" paperSize="9" scale="98" r:id="rId1"/>
  <headerFooter alignWithMargins="0">
    <oddFooter>&amp;C&amp;"ＭＳ Ｐ明朝,標準"- &amp;P&amp;  -</oddFooter>
  </headerFooter>
  <ignoredErrors>
    <ignoredError sqref="O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F22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M19" sqref="M19"/>
      <selection pane="topRight" activeCell="M19" sqref="M19"/>
      <selection pane="bottomLeft" activeCell="M19" sqref="M19"/>
      <selection pane="bottomRight" activeCell="Q1" sqref="Q1:AF16"/>
    </sheetView>
  </sheetViews>
  <sheetFormatPr defaultColWidth="9.00390625" defaultRowHeight="13.5"/>
  <cols>
    <col min="1" max="1" width="11.75390625" style="1" customWidth="1"/>
    <col min="2" max="4" width="5.125" style="1" bestFit="1" customWidth="1"/>
    <col min="5" max="5" width="5.375" style="1" customWidth="1"/>
    <col min="6" max="6" width="4.125" style="1" customWidth="1"/>
    <col min="7" max="7" width="4.125" style="1" bestFit="1" customWidth="1"/>
    <col min="8" max="8" width="5.25390625" style="1" bestFit="1" customWidth="1"/>
    <col min="9" max="10" width="4.125" style="1" bestFit="1" customWidth="1"/>
    <col min="11" max="11" width="5.25390625" style="1" bestFit="1" customWidth="1"/>
    <col min="12" max="12" width="4.25390625" style="1" bestFit="1" customWidth="1"/>
    <col min="13" max="13" width="4.25390625" style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4.75390625" style="1" bestFit="1" customWidth="1"/>
    <col min="20" max="20" width="5.25390625" style="1" bestFit="1" customWidth="1"/>
    <col min="21" max="21" width="4.125" style="1" bestFit="1" customWidth="1"/>
    <col min="22" max="22" width="4.25390625" style="1" bestFit="1" customWidth="1"/>
    <col min="23" max="23" width="5.25390625" style="1" bestFit="1" customWidth="1"/>
    <col min="24" max="24" width="4.125" style="1" bestFit="1" customWidth="1"/>
    <col min="25" max="25" width="4.375" style="1" customWidth="1"/>
    <col min="26" max="26" width="5.25390625" style="1" bestFit="1" customWidth="1"/>
    <col min="27" max="27" width="4.125" style="1" customWidth="1"/>
    <col min="28" max="28" width="4.125" style="1" bestFit="1" customWidth="1"/>
    <col min="29" max="29" width="5.25390625" style="1" bestFit="1" customWidth="1"/>
    <col min="30" max="31" width="4.25390625" style="1" bestFit="1" customWidth="1"/>
    <col min="32" max="32" width="11.25390625" style="1" customWidth="1"/>
    <col min="33" max="16384" width="9.00390625" style="1" customWidth="1"/>
  </cols>
  <sheetData>
    <row r="1" spans="1:32" s="74" customFormat="1" ht="18" customHeight="1">
      <c r="A1" s="373" t="s">
        <v>216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93" t="s">
        <v>112</v>
      </c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s="4" customFormat="1" ht="12.75">
      <c r="A2" s="118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94" t="s">
        <v>23</v>
      </c>
    </row>
    <row r="3" spans="1:32" s="69" customFormat="1" ht="21.75" customHeight="1">
      <c r="A3" s="375" t="s">
        <v>37</v>
      </c>
      <c r="B3" s="404" t="s">
        <v>5</v>
      </c>
      <c r="C3" s="404"/>
      <c r="D3" s="405"/>
      <c r="E3" s="404" t="s">
        <v>253</v>
      </c>
      <c r="F3" s="404"/>
      <c r="G3" s="404"/>
      <c r="H3" s="404" t="s">
        <v>254</v>
      </c>
      <c r="I3" s="404"/>
      <c r="J3" s="404"/>
      <c r="K3" s="404" t="s">
        <v>255</v>
      </c>
      <c r="L3" s="404"/>
      <c r="M3" s="404"/>
      <c r="N3" s="405" t="s">
        <v>252</v>
      </c>
      <c r="O3" s="378"/>
      <c r="P3" s="379"/>
      <c r="Q3" s="405" t="s">
        <v>256</v>
      </c>
      <c r="R3" s="378"/>
      <c r="S3" s="379"/>
      <c r="T3" s="404" t="s">
        <v>251</v>
      </c>
      <c r="U3" s="404"/>
      <c r="V3" s="404"/>
      <c r="W3" s="404" t="s">
        <v>13</v>
      </c>
      <c r="X3" s="404"/>
      <c r="Y3" s="404"/>
      <c r="Z3" s="404" t="s">
        <v>257</v>
      </c>
      <c r="AA3" s="404"/>
      <c r="AB3" s="404"/>
      <c r="AC3" s="404" t="s">
        <v>258</v>
      </c>
      <c r="AD3" s="404"/>
      <c r="AE3" s="404"/>
      <c r="AF3" s="375" t="s">
        <v>37</v>
      </c>
    </row>
    <row r="4" spans="1:32" s="69" customFormat="1" ht="21.75" customHeight="1">
      <c r="A4" s="376"/>
      <c r="B4" s="73" t="s">
        <v>22</v>
      </c>
      <c r="C4" s="73" t="s">
        <v>14</v>
      </c>
      <c r="D4" s="92" t="s">
        <v>15</v>
      </c>
      <c r="E4" s="73" t="s">
        <v>22</v>
      </c>
      <c r="F4" s="73" t="s">
        <v>14</v>
      </c>
      <c r="G4" s="73" t="s">
        <v>15</v>
      </c>
      <c r="H4" s="73" t="s">
        <v>22</v>
      </c>
      <c r="I4" s="73" t="s">
        <v>14</v>
      </c>
      <c r="J4" s="73" t="s">
        <v>15</v>
      </c>
      <c r="K4" s="73" t="s">
        <v>22</v>
      </c>
      <c r="L4" s="73" t="s">
        <v>14</v>
      </c>
      <c r="M4" s="73" t="s">
        <v>15</v>
      </c>
      <c r="N4" s="73" t="s">
        <v>22</v>
      </c>
      <c r="O4" s="73" t="s">
        <v>14</v>
      </c>
      <c r="P4" s="73" t="s">
        <v>15</v>
      </c>
      <c r="Q4" s="73" t="s">
        <v>22</v>
      </c>
      <c r="R4" s="73" t="s">
        <v>14</v>
      </c>
      <c r="S4" s="73" t="s">
        <v>15</v>
      </c>
      <c r="T4" s="73" t="s">
        <v>22</v>
      </c>
      <c r="U4" s="73" t="s">
        <v>14</v>
      </c>
      <c r="V4" s="73" t="s">
        <v>15</v>
      </c>
      <c r="W4" s="73" t="s">
        <v>22</v>
      </c>
      <c r="X4" s="73" t="s">
        <v>14</v>
      </c>
      <c r="Y4" s="73" t="s">
        <v>15</v>
      </c>
      <c r="Z4" s="73" t="s">
        <v>22</v>
      </c>
      <c r="AA4" s="73" t="s">
        <v>14</v>
      </c>
      <c r="AB4" s="73" t="s">
        <v>15</v>
      </c>
      <c r="AC4" s="73" t="s">
        <v>22</v>
      </c>
      <c r="AD4" s="73" t="s">
        <v>14</v>
      </c>
      <c r="AE4" s="73" t="s">
        <v>15</v>
      </c>
      <c r="AF4" s="376"/>
    </row>
    <row r="5" spans="1:32" s="4" customFormat="1" ht="7.5" customHeight="1">
      <c r="A5" s="36"/>
      <c r="B5" s="38"/>
      <c r="C5" s="23"/>
      <c r="D5" s="23"/>
      <c r="E5" s="26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34"/>
    </row>
    <row r="6" spans="1:32" s="4" customFormat="1" ht="21.75" customHeight="1">
      <c r="A6" s="190" t="s">
        <v>110</v>
      </c>
      <c r="B6" s="23">
        <v>82</v>
      </c>
      <c r="C6" s="23">
        <v>39</v>
      </c>
      <c r="D6" s="23">
        <v>43</v>
      </c>
      <c r="E6" s="26">
        <v>3</v>
      </c>
      <c r="F6" s="23">
        <v>3</v>
      </c>
      <c r="G6" s="23">
        <v>0</v>
      </c>
      <c r="H6" s="23">
        <v>3</v>
      </c>
      <c r="I6" s="23">
        <v>2</v>
      </c>
      <c r="J6" s="23">
        <v>1</v>
      </c>
      <c r="K6" s="23">
        <v>3</v>
      </c>
      <c r="L6" s="23">
        <v>3</v>
      </c>
      <c r="M6" s="23">
        <v>0</v>
      </c>
      <c r="N6" s="23">
        <v>0</v>
      </c>
      <c r="O6" s="23">
        <v>0</v>
      </c>
      <c r="P6" s="23">
        <v>0</v>
      </c>
      <c r="Q6" s="23">
        <v>57</v>
      </c>
      <c r="R6" s="23">
        <v>30</v>
      </c>
      <c r="S6" s="23">
        <v>27</v>
      </c>
      <c r="T6" s="23">
        <v>6</v>
      </c>
      <c r="U6" s="23">
        <v>0</v>
      </c>
      <c r="V6" s="23">
        <v>6</v>
      </c>
      <c r="W6" s="23">
        <v>1</v>
      </c>
      <c r="X6" s="23">
        <v>0</v>
      </c>
      <c r="Y6" s="23">
        <v>1</v>
      </c>
      <c r="Z6" s="23">
        <v>0</v>
      </c>
      <c r="AA6" s="23">
        <v>0</v>
      </c>
      <c r="AB6" s="23">
        <v>0</v>
      </c>
      <c r="AC6" s="23">
        <v>9</v>
      </c>
      <c r="AD6" s="23">
        <v>1</v>
      </c>
      <c r="AE6" s="23">
        <v>8</v>
      </c>
      <c r="AF6" s="190" t="s">
        <v>111</v>
      </c>
    </row>
    <row r="7" spans="1:32" s="64" customFormat="1" ht="21.75" customHeight="1">
      <c r="A7" s="190" t="s">
        <v>202</v>
      </c>
      <c r="B7" s="37">
        <v>74</v>
      </c>
      <c r="C7" s="37">
        <v>37</v>
      </c>
      <c r="D7" s="37">
        <v>37</v>
      </c>
      <c r="E7" s="40">
        <v>3</v>
      </c>
      <c r="F7" s="41">
        <v>2</v>
      </c>
      <c r="G7" s="41">
        <v>1</v>
      </c>
      <c r="H7" s="37">
        <v>3</v>
      </c>
      <c r="I7" s="37">
        <v>1</v>
      </c>
      <c r="J7" s="37">
        <v>2</v>
      </c>
      <c r="K7" s="37">
        <v>3</v>
      </c>
      <c r="L7" s="37">
        <v>2</v>
      </c>
      <c r="M7" s="37">
        <v>1</v>
      </c>
      <c r="N7" s="37">
        <v>0</v>
      </c>
      <c r="O7" s="37">
        <v>0</v>
      </c>
      <c r="P7" s="37">
        <v>0</v>
      </c>
      <c r="Q7" s="37">
        <v>55</v>
      </c>
      <c r="R7" s="37">
        <v>29</v>
      </c>
      <c r="S7" s="37">
        <v>26</v>
      </c>
      <c r="T7" s="37">
        <v>4</v>
      </c>
      <c r="U7" s="37">
        <v>0</v>
      </c>
      <c r="V7" s="37">
        <v>4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6</v>
      </c>
      <c r="AD7" s="37">
        <v>3</v>
      </c>
      <c r="AE7" s="37">
        <v>3</v>
      </c>
      <c r="AF7" s="190" t="s">
        <v>201</v>
      </c>
    </row>
    <row r="8" spans="1:32" s="64" customFormat="1" ht="21.75" customHeight="1">
      <c r="A8" s="190" t="s">
        <v>207</v>
      </c>
      <c r="B8" s="37">
        <v>106</v>
      </c>
      <c r="C8" s="37">
        <v>46</v>
      </c>
      <c r="D8" s="37">
        <v>60</v>
      </c>
      <c r="E8" s="40">
        <v>4</v>
      </c>
      <c r="F8" s="41">
        <v>2</v>
      </c>
      <c r="G8" s="41">
        <v>2</v>
      </c>
      <c r="H8" s="37">
        <v>4</v>
      </c>
      <c r="I8" s="37">
        <v>2</v>
      </c>
      <c r="J8" s="37">
        <v>2</v>
      </c>
      <c r="K8" s="37">
        <v>4</v>
      </c>
      <c r="L8" s="37">
        <v>1</v>
      </c>
      <c r="M8" s="37">
        <v>3</v>
      </c>
      <c r="N8" s="37">
        <v>0</v>
      </c>
      <c r="O8" s="37">
        <v>0</v>
      </c>
      <c r="P8" s="37">
        <v>0</v>
      </c>
      <c r="Q8" s="37">
        <v>78</v>
      </c>
      <c r="R8" s="37">
        <v>37</v>
      </c>
      <c r="S8" s="37">
        <v>41</v>
      </c>
      <c r="T8" s="37">
        <v>5</v>
      </c>
      <c r="U8" s="37">
        <v>0</v>
      </c>
      <c r="V8" s="37">
        <v>5</v>
      </c>
      <c r="W8" s="37">
        <v>2</v>
      </c>
      <c r="X8" s="37">
        <v>0</v>
      </c>
      <c r="Y8" s="37">
        <v>2</v>
      </c>
      <c r="Z8" s="37">
        <v>0</v>
      </c>
      <c r="AA8" s="37">
        <v>0</v>
      </c>
      <c r="AB8" s="37">
        <v>0</v>
      </c>
      <c r="AC8" s="37">
        <v>9</v>
      </c>
      <c r="AD8" s="37">
        <v>4</v>
      </c>
      <c r="AE8" s="37">
        <v>5</v>
      </c>
      <c r="AF8" s="190" t="s">
        <v>207</v>
      </c>
    </row>
    <row r="9" spans="1:32" s="64" customFormat="1" ht="21.75" customHeight="1">
      <c r="A9" s="318" t="s">
        <v>208</v>
      </c>
      <c r="B9" s="189">
        <f>SUM(B15)</f>
        <v>108</v>
      </c>
      <c r="C9" s="189">
        <f>SUM(C15)</f>
        <v>51</v>
      </c>
      <c r="D9" s="189">
        <f aca="true" t="shared" si="0" ref="D9:AE9">SUM(D15)</f>
        <v>57</v>
      </c>
      <c r="E9" s="57">
        <f t="shared" si="0"/>
        <v>4</v>
      </c>
      <c r="F9" s="58">
        <f t="shared" si="0"/>
        <v>3</v>
      </c>
      <c r="G9" s="58">
        <f t="shared" si="0"/>
        <v>1</v>
      </c>
      <c r="H9" s="189">
        <f t="shared" si="0"/>
        <v>4</v>
      </c>
      <c r="I9" s="189">
        <f t="shared" si="0"/>
        <v>3</v>
      </c>
      <c r="J9" s="189">
        <f t="shared" si="0"/>
        <v>1</v>
      </c>
      <c r="K9" s="189">
        <f t="shared" si="0"/>
        <v>4</v>
      </c>
      <c r="L9" s="189">
        <f t="shared" si="0"/>
        <v>2</v>
      </c>
      <c r="M9" s="189">
        <f t="shared" si="0"/>
        <v>2</v>
      </c>
      <c r="N9" s="189">
        <f t="shared" si="0"/>
        <v>0</v>
      </c>
      <c r="O9" s="189">
        <f t="shared" si="0"/>
        <v>0</v>
      </c>
      <c r="P9" s="189">
        <f t="shared" si="0"/>
        <v>0</v>
      </c>
      <c r="Q9" s="189">
        <f t="shared" si="0"/>
        <v>79</v>
      </c>
      <c r="R9" s="189">
        <f t="shared" si="0"/>
        <v>39</v>
      </c>
      <c r="S9" s="189">
        <f t="shared" si="0"/>
        <v>40</v>
      </c>
      <c r="T9" s="189">
        <f t="shared" si="0"/>
        <v>5</v>
      </c>
      <c r="U9" s="189">
        <f t="shared" si="0"/>
        <v>0</v>
      </c>
      <c r="V9" s="189">
        <f t="shared" si="0"/>
        <v>5</v>
      </c>
      <c r="W9" s="189">
        <f t="shared" si="0"/>
        <v>2</v>
      </c>
      <c r="X9" s="189">
        <f t="shared" si="0"/>
        <v>0</v>
      </c>
      <c r="Y9" s="189">
        <f t="shared" si="0"/>
        <v>2</v>
      </c>
      <c r="Z9" s="189">
        <f t="shared" si="0"/>
        <v>0</v>
      </c>
      <c r="AA9" s="189">
        <f t="shared" si="0"/>
        <v>0</v>
      </c>
      <c r="AB9" s="189">
        <f t="shared" si="0"/>
        <v>0</v>
      </c>
      <c r="AC9" s="189">
        <f t="shared" si="0"/>
        <v>10</v>
      </c>
      <c r="AD9" s="189">
        <f t="shared" si="0"/>
        <v>4</v>
      </c>
      <c r="AE9" s="189">
        <f t="shared" si="0"/>
        <v>6</v>
      </c>
      <c r="AF9" s="318" t="s">
        <v>208</v>
      </c>
    </row>
    <row r="10" spans="1:32" s="10" customFormat="1" ht="7.5" customHeight="1">
      <c r="A10" s="122"/>
      <c r="B10" s="137"/>
      <c r="C10" s="137"/>
      <c r="D10" s="137"/>
      <c r="E10" s="312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22"/>
    </row>
    <row r="11" spans="1:32" s="4" customFormat="1" ht="21.75" customHeight="1">
      <c r="A11" s="54" t="s">
        <v>52</v>
      </c>
      <c r="B11" s="116">
        <v>0</v>
      </c>
      <c r="C11" s="116">
        <v>0</v>
      </c>
      <c r="D11" s="116">
        <v>0</v>
      </c>
      <c r="E11" s="308">
        <v>0</v>
      </c>
      <c r="F11" s="119">
        <v>0</v>
      </c>
      <c r="G11" s="119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54" t="s">
        <v>55</v>
      </c>
    </row>
    <row r="12" spans="1:32" s="4" customFormat="1" ht="21.75" customHeight="1">
      <c r="A12" s="54" t="s">
        <v>53</v>
      </c>
      <c r="B12" s="116">
        <f>SUM(B15)</f>
        <v>108</v>
      </c>
      <c r="C12" s="116">
        <f>SUM(C15)</f>
        <v>51</v>
      </c>
      <c r="D12" s="116">
        <f aca="true" t="shared" si="1" ref="D12:AE12">SUM(D15)</f>
        <v>57</v>
      </c>
      <c r="E12" s="308">
        <f t="shared" si="1"/>
        <v>4</v>
      </c>
      <c r="F12" s="119">
        <f t="shared" si="1"/>
        <v>3</v>
      </c>
      <c r="G12" s="119">
        <f t="shared" si="1"/>
        <v>1</v>
      </c>
      <c r="H12" s="116">
        <f t="shared" si="1"/>
        <v>4</v>
      </c>
      <c r="I12" s="116">
        <f t="shared" si="1"/>
        <v>3</v>
      </c>
      <c r="J12" s="116">
        <f t="shared" si="1"/>
        <v>1</v>
      </c>
      <c r="K12" s="116">
        <f t="shared" si="1"/>
        <v>4</v>
      </c>
      <c r="L12" s="116">
        <f t="shared" si="1"/>
        <v>2</v>
      </c>
      <c r="M12" s="116">
        <f t="shared" si="1"/>
        <v>2</v>
      </c>
      <c r="N12" s="116">
        <f t="shared" si="1"/>
        <v>0</v>
      </c>
      <c r="O12" s="116">
        <f t="shared" si="1"/>
        <v>0</v>
      </c>
      <c r="P12" s="116">
        <f t="shared" si="1"/>
        <v>0</v>
      </c>
      <c r="Q12" s="116">
        <f t="shared" si="1"/>
        <v>79</v>
      </c>
      <c r="R12" s="116">
        <f t="shared" si="1"/>
        <v>39</v>
      </c>
      <c r="S12" s="116">
        <f t="shared" si="1"/>
        <v>40</v>
      </c>
      <c r="T12" s="116">
        <f t="shared" si="1"/>
        <v>5</v>
      </c>
      <c r="U12" s="116">
        <f t="shared" si="1"/>
        <v>0</v>
      </c>
      <c r="V12" s="116">
        <f t="shared" si="1"/>
        <v>5</v>
      </c>
      <c r="W12" s="116">
        <f t="shared" si="1"/>
        <v>2</v>
      </c>
      <c r="X12" s="116">
        <f t="shared" si="1"/>
        <v>0</v>
      </c>
      <c r="Y12" s="116">
        <f t="shared" si="1"/>
        <v>2</v>
      </c>
      <c r="Z12" s="116">
        <f t="shared" si="1"/>
        <v>0</v>
      </c>
      <c r="AA12" s="116">
        <f t="shared" si="1"/>
        <v>0</v>
      </c>
      <c r="AB12" s="116">
        <f t="shared" si="1"/>
        <v>0</v>
      </c>
      <c r="AC12" s="116">
        <f t="shared" si="1"/>
        <v>10</v>
      </c>
      <c r="AD12" s="116">
        <f t="shared" si="1"/>
        <v>4</v>
      </c>
      <c r="AE12" s="116">
        <f t="shared" si="1"/>
        <v>6</v>
      </c>
      <c r="AF12" s="54" t="s">
        <v>56</v>
      </c>
    </row>
    <row r="13" spans="1:32" s="4" customFormat="1" ht="21.75" customHeight="1">
      <c r="A13" s="54" t="s">
        <v>54</v>
      </c>
      <c r="B13" s="116">
        <v>0</v>
      </c>
      <c r="C13" s="116">
        <v>0</v>
      </c>
      <c r="D13" s="116">
        <v>0</v>
      </c>
      <c r="E13" s="308">
        <v>0</v>
      </c>
      <c r="F13" s="119">
        <v>0</v>
      </c>
      <c r="G13" s="119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23">
        <v>0</v>
      </c>
      <c r="AC13" s="123">
        <v>0</v>
      </c>
      <c r="AD13" s="123">
        <v>0</v>
      </c>
      <c r="AE13" s="123">
        <v>0</v>
      </c>
      <c r="AF13" s="54" t="s">
        <v>57</v>
      </c>
    </row>
    <row r="14" spans="1:32" s="4" customFormat="1" ht="7.5" customHeight="1">
      <c r="A14" s="140"/>
      <c r="B14" s="23"/>
      <c r="C14" s="23"/>
      <c r="D14" s="23"/>
      <c r="E14" s="2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40"/>
    </row>
    <row r="15" spans="1:32" ht="21.75" customHeight="1">
      <c r="A15" s="54" t="s">
        <v>6</v>
      </c>
      <c r="B15" s="116">
        <v>108</v>
      </c>
      <c r="C15" s="116">
        <v>51</v>
      </c>
      <c r="D15" s="116">
        <v>57</v>
      </c>
      <c r="E15" s="308">
        <v>4</v>
      </c>
      <c r="F15" s="119">
        <v>3</v>
      </c>
      <c r="G15" s="119">
        <v>1</v>
      </c>
      <c r="H15" s="116">
        <v>4</v>
      </c>
      <c r="I15" s="116">
        <v>3</v>
      </c>
      <c r="J15" s="116">
        <v>1</v>
      </c>
      <c r="K15" s="116">
        <v>4</v>
      </c>
      <c r="L15" s="116">
        <v>2</v>
      </c>
      <c r="M15" s="116">
        <v>2</v>
      </c>
      <c r="N15" s="116">
        <v>0</v>
      </c>
      <c r="O15" s="116">
        <v>0</v>
      </c>
      <c r="P15" s="116">
        <v>0</v>
      </c>
      <c r="Q15" s="116">
        <v>79</v>
      </c>
      <c r="R15" s="116">
        <v>39</v>
      </c>
      <c r="S15" s="116">
        <v>40</v>
      </c>
      <c r="T15" s="116">
        <v>5</v>
      </c>
      <c r="U15" s="116">
        <v>0</v>
      </c>
      <c r="V15" s="116">
        <v>5</v>
      </c>
      <c r="W15" s="123">
        <v>2</v>
      </c>
      <c r="X15" s="123">
        <v>0</v>
      </c>
      <c r="Y15" s="123">
        <v>2</v>
      </c>
      <c r="Z15" s="123">
        <v>0</v>
      </c>
      <c r="AA15" s="123">
        <v>0</v>
      </c>
      <c r="AB15" s="123">
        <v>0</v>
      </c>
      <c r="AC15" s="123">
        <v>10</v>
      </c>
      <c r="AD15" s="123">
        <v>4</v>
      </c>
      <c r="AE15" s="123">
        <v>6</v>
      </c>
      <c r="AF15" s="54" t="s">
        <v>6</v>
      </c>
    </row>
    <row r="16" spans="1:32" ht="7.5" customHeight="1">
      <c r="A16" s="71"/>
      <c r="B16" s="133"/>
      <c r="C16" s="133"/>
      <c r="D16" s="133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43"/>
      <c r="X16" s="143"/>
      <c r="Y16" s="143"/>
      <c r="Z16" s="143"/>
      <c r="AA16" s="143"/>
      <c r="AB16" s="143"/>
      <c r="AC16" s="143"/>
      <c r="AD16" s="143"/>
      <c r="AE16" s="143"/>
      <c r="AF16" s="71"/>
    </row>
    <row r="17" spans="1:32" ht="7.5" customHeight="1">
      <c r="A17" s="54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53"/>
      <c r="X17" s="153"/>
      <c r="Y17" s="153"/>
      <c r="Z17" s="153"/>
      <c r="AA17" s="153"/>
      <c r="AB17" s="153"/>
      <c r="AC17" s="153"/>
      <c r="AD17" s="153"/>
      <c r="AE17" s="153"/>
      <c r="AF17" s="127"/>
    </row>
    <row r="18" spans="1:32" ht="7.5" customHeight="1">
      <c r="A18" s="54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53"/>
      <c r="X18" s="153"/>
      <c r="Y18" s="153"/>
      <c r="Z18" s="153"/>
      <c r="AA18" s="153"/>
      <c r="AB18" s="153"/>
      <c r="AC18" s="153"/>
      <c r="AD18" s="153"/>
      <c r="AE18" s="153"/>
      <c r="AF18" s="93"/>
    </row>
    <row r="19" ht="12.75">
      <c r="AE19" s="6"/>
    </row>
    <row r="22" ht="12.75">
      <c r="C22" s="6"/>
    </row>
  </sheetData>
  <sheetProtection/>
  <mergeCells count="14">
    <mergeCell ref="Z3:AB3"/>
    <mergeCell ref="AC3:AE3"/>
    <mergeCell ref="Q1:AF1"/>
    <mergeCell ref="A1:P1"/>
    <mergeCell ref="AF3:AF4"/>
    <mergeCell ref="W3:Y3"/>
    <mergeCell ref="Q3:S3"/>
    <mergeCell ref="T3:V3"/>
    <mergeCell ref="H3:J3"/>
    <mergeCell ref="N3:P3"/>
    <mergeCell ref="A3:A4"/>
    <mergeCell ref="B3:D3"/>
    <mergeCell ref="E3:G3"/>
    <mergeCell ref="K3:M3"/>
  </mergeCells>
  <printOptions/>
  <pageMargins left="0.5118110236220472" right="0.4724409448818898" top="0.984251968503937" bottom="0.5118110236220472" header="0.5118110236220472" footer="0.5118110236220472"/>
  <pageSetup firstPageNumber="43" useFirstPageNumber="1" horizontalDpi="600" verticalDpi="600" orientation="portrait" paperSize="9" scale="88" r:id="rId1"/>
  <headerFooter alignWithMargins="0">
    <oddFooter>&amp;C&amp;"ＭＳ Ｐ明朝,標準"&amp;10- &amp;P&amp; 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I21"/>
  <sheetViews>
    <sheetView showGridLines="0" zoomScaleSheetLayoutView="100" zoomScalePageLayoutView="0" workbookViewId="0" topLeftCell="G1">
      <selection activeCell="Q1" sqref="Q1:AI20"/>
    </sheetView>
  </sheetViews>
  <sheetFormatPr defaultColWidth="9.00390625" defaultRowHeight="13.5"/>
  <cols>
    <col min="1" max="1" width="11.25390625" style="1" customWidth="1"/>
    <col min="2" max="19" width="5.625" style="1" customWidth="1"/>
    <col min="20" max="28" width="5.00390625" style="1" customWidth="1"/>
    <col min="29" max="34" width="5.625" style="1" customWidth="1"/>
    <col min="35" max="35" width="11.25390625" style="1" customWidth="1"/>
    <col min="36" max="16384" width="9.00390625" style="1" customWidth="1"/>
  </cols>
  <sheetData>
    <row r="1" spans="1:35" s="7" customFormat="1" ht="20.25" customHeight="1">
      <c r="A1" s="414" t="s">
        <v>219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6" t="s">
        <v>113</v>
      </c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</row>
    <row r="2" spans="1:35" s="4" customFormat="1" ht="12.75">
      <c r="A2" s="415" t="s">
        <v>108</v>
      </c>
      <c r="B2" s="4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 t="s">
        <v>4</v>
      </c>
    </row>
    <row r="3" spans="1:35" s="69" customFormat="1" ht="21.75" customHeight="1">
      <c r="A3" s="375" t="s">
        <v>76</v>
      </c>
      <c r="B3" s="404" t="s">
        <v>77</v>
      </c>
      <c r="C3" s="404"/>
      <c r="D3" s="405"/>
      <c r="E3" s="404" t="s">
        <v>16</v>
      </c>
      <c r="F3" s="404"/>
      <c r="G3" s="404"/>
      <c r="H3" s="404"/>
      <c r="I3" s="404"/>
      <c r="J3" s="404"/>
      <c r="K3" s="405" t="s">
        <v>89</v>
      </c>
      <c r="L3" s="378"/>
      <c r="M3" s="378"/>
      <c r="N3" s="378"/>
      <c r="O3" s="378"/>
      <c r="P3" s="378"/>
      <c r="Q3" s="378" t="s">
        <v>90</v>
      </c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9"/>
      <c r="AI3" s="95"/>
    </row>
    <row r="4" spans="1:35" s="69" customFormat="1" ht="28.5" customHeight="1">
      <c r="A4" s="386"/>
      <c r="B4" s="404"/>
      <c r="C4" s="404"/>
      <c r="D4" s="405"/>
      <c r="E4" s="413" t="s">
        <v>17</v>
      </c>
      <c r="F4" s="407"/>
      <c r="G4" s="408"/>
      <c r="H4" s="413" t="s">
        <v>18</v>
      </c>
      <c r="I4" s="407"/>
      <c r="J4" s="408"/>
      <c r="K4" s="411" t="s">
        <v>81</v>
      </c>
      <c r="L4" s="412"/>
      <c r="M4" s="412"/>
      <c r="N4" s="406" t="s">
        <v>17</v>
      </c>
      <c r="O4" s="409"/>
      <c r="P4" s="410"/>
      <c r="Q4" s="406" t="s">
        <v>88</v>
      </c>
      <c r="R4" s="407"/>
      <c r="S4" s="408"/>
      <c r="T4" s="417" t="s">
        <v>43</v>
      </c>
      <c r="U4" s="418"/>
      <c r="V4" s="419"/>
      <c r="W4" s="413" t="s">
        <v>18</v>
      </c>
      <c r="X4" s="407"/>
      <c r="Y4" s="408"/>
      <c r="Z4" s="406" t="s">
        <v>82</v>
      </c>
      <c r="AA4" s="407"/>
      <c r="AB4" s="408"/>
      <c r="AC4" s="406" t="s">
        <v>19</v>
      </c>
      <c r="AD4" s="409"/>
      <c r="AE4" s="410"/>
      <c r="AF4" s="406" t="s">
        <v>79</v>
      </c>
      <c r="AG4" s="407"/>
      <c r="AH4" s="408"/>
      <c r="AI4" s="54" t="s">
        <v>220</v>
      </c>
    </row>
    <row r="5" spans="1:35" s="69" customFormat="1" ht="21.75" customHeight="1">
      <c r="A5" s="376"/>
      <c r="B5" s="73" t="s">
        <v>22</v>
      </c>
      <c r="C5" s="73" t="s">
        <v>14</v>
      </c>
      <c r="D5" s="92" t="s">
        <v>15</v>
      </c>
      <c r="E5" s="73" t="s">
        <v>22</v>
      </c>
      <c r="F5" s="73" t="s">
        <v>14</v>
      </c>
      <c r="G5" s="73" t="s">
        <v>15</v>
      </c>
      <c r="H5" s="73" t="s">
        <v>22</v>
      </c>
      <c r="I5" s="73" t="s">
        <v>14</v>
      </c>
      <c r="J5" s="73" t="s">
        <v>15</v>
      </c>
      <c r="K5" s="73" t="s">
        <v>22</v>
      </c>
      <c r="L5" s="73" t="s">
        <v>14</v>
      </c>
      <c r="M5" s="73" t="s">
        <v>15</v>
      </c>
      <c r="N5" s="73" t="s">
        <v>22</v>
      </c>
      <c r="O5" s="73" t="s">
        <v>14</v>
      </c>
      <c r="P5" s="73" t="s">
        <v>15</v>
      </c>
      <c r="Q5" s="73" t="s">
        <v>22</v>
      </c>
      <c r="R5" s="73" t="s">
        <v>14</v>
      </c>
      <c r="S5" s="73" t="s">
        <v>15</v>
      </c>
      <c r="T5" s="73" t="s">
        <v>22</v>
      </c>
      <c r="U5" s="73" t="s">
        <v>14</v>
      </c>
      <c r="V5" s="73" t="s">
        <v>15</v>
      </c>
      <c r="W5" s="73" t="s">
        <v>22</v>
      </c>
      <c r="X5" s="73" t="s">
        <v>14</v>
      </c>
      <c r="Y5" s="73" t="s">
        <v>15</v>
      </c>
      <c r="Z5" s="73" t="s">
        <v>22</v>
      </c>
      <c r="AA5" s="73" t="s">
        <v>14</v>
      </c>
      <c r="AB5" s="73" t="s">
        <v>15</v>
      </c>
      <c r="AC5" s="73" t="s">
        <v>22</v>
      </c>
      <c r="AD5" s="73" t="s">
        <v>14</v>
      </c>
      <c r="AE5" s="73" t="s">
        <v>15</v>
      </c>
      <c r="AF5" s="73" t="s">
        <v>22</v>
      </c>
      <c r="AG5" s="73" t="s">
        <v>14</v>
      </c>
      <c r="AH5" s="73" t="s">
        <v>15</v>
      </c>
      <c r="AI5" s="96"/>
    </row>
    <row r="6" spans="1:35" s="4" customFormat="1" ht="14.25" customHeight="1">
      <c r="A6" s="17"/>
      <c r="B6" s="15"/>
      <c r="C6" s="16"/>
      <c r="D6" s="16"/>
      <c r="E6" s="1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4"/>
    </row>
    <row r="7" spans="1:35" s="97" customFormat="1" ht="21.75" customHeight="1">
      <c r="A7" s="190" t="s">
        <v>111</v>
      </c>
      <c r="B7" s="37">
        <v>20</v>
      </c>
      <c r="C7" s="37">
        <v>2</v>
      </c>
      <c r="D7" s="37">
        <v>18</v>
      </c>
      <c r="E7" s="40">
        <v>6</v>
      </c>
      <c r="F7" s="41">
        <v>1</v>
      </c>
      <c r="G7" s="41">
        <v>5</v>
      </c>
      <c r="H7" s="41">
        <v>1</v>
      </c>
      <c r="I7" s="41">
        <v>0</v>
      </c>
      <c r="J7" s="41">
        <v>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4</v>
      </c>
      <c r="R7" s="37">
        <v>0</v>
      </c>
      <c r="S7" s="37">
        <v>4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4</v>
      </c>
      <c r="AD7" s="37">
        <v>1</v>
      </c>
      <c r="AE7" s="37">
        <v>3</v>
      </c>
      <c r="AF7" s="37">
        <v>5</v>
      </c>
      <c r="AG7" s="37">
        <v>0</v>
      </c>
      <c r="AH7" s="37">
        <v>5</v>
      </c>
      <c r="AI7" s="190" t="s">
        <v>111</v>
      </c>
    </row>
    <row r="8" spans="1:35" s="97" customFormat="1" ht="21.75" customHeight="1">
      <c r="A8" s="190" t="s">
        <v>201</v>
      </c>
      <c r="B8" s="37">
        <v>17</v>
      </c>
      <c r="C8" s="37">
        <v>2</v>
      </c>
      <c r="D8" s="37">
        <v>15</v>
      </c>
      <c r="E8" s="40">
        <v>4</v>
      </c>
      <c r="F8" s="41">
        <v>1</v>
      </c>
      <c r="G8" s="41">
        <v>3</v>
      </c>
      <c r="H8" s="41">
        <v>1</v>
      </c>
      <c r="I8" s="41">
        <v>0</v>
      </c>
      <c r="J8" s="41">
        <v>1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3</v>
      </c>
      <c r="R8" s="37">
        <v>0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4</v>
      </c>
      <c r="AD8" s="37">
        <v>1</v>
      </c>
      <c r="AE8" s="37">
        <v>3</v>
      </c>
      <c r="AF8" s="37">
        <v>5</v>
      </c>
      <c r="AG8" s="37">
        <v>0</v>
      </c>
      <c r="AH8" s="37">
        <v>5</v>
      </c>
      <c r="AI8" s="190" t="s">
        <v>201</v>
      </c>
    </row>
    <row r="9" spans="1:35" s="97" customFormat="1" ht="21.75" customHeight="1">
      <c r="A9" s="190" t="s">
        <v>207</v>
      </c>
      <c r="B9" s="37">
        <v>24</v>
      </c>
      <c r="C9" s="37">
        <v>3</v>
      </c>
      <c r="D9" s="37">
        <v>21</v>
      </c>
      <c r="E9" s="40">
        <v>6</v>
      </c>
      <c r="F9" s="41">
        <v>2</v>
      </c>
      <c r="G9" s="41">
        <v>4</v>
      </c>
      <c r="H9" s="41">
        <v>2</v>
      </c>
      <c r="I9" s="41">
        <v>0</v>
      </c>
      <c r="J9" s="41">
        <v>2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5</v>
      </c>
      <c r="R9" s="37">
        <v>0</v>
      </c>
      <c r="S9" s="37">
        <v>5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5</v>
      </c>
      <c r="AD9" s="37">
        <v>1</v>
      </c>
      <c r="AE9" s="37">
        <v>4</v>
      </c>
      <c r="AF9" s="37">
        <v>6</v>
      </c>
      <c r="AG9" s="37">
        <v>0</v>
      </c>
      <c r="AH9" s="37">
        <v>6</v>
      </c>
      <c r="AI9" s="190" t="s">
        <v>207</v>
      </c>
    </row>
    <row r="10" spans="1:35" s="97" customFormat="1" ht="21.75" customHeight="1">
      <c r="A10" s="318" t="s">
        <v>208</v>
      </c>
      <c r="B10" s="189">
        <f>SUM(B13)</f>
        <v>24</v>
      </c>
      <c r="C10" s="189">
        <f aca="true" t="shared" si="0" ref="C10:AH10">SUM(C13)</f>
        <v>4</v>
      </c>
      <c r="D10" s="189">
        <f t="shared" si="0"/>
        <v>20</v>
      </c>
      <c r="E10" s="57">
        <f t="shared" si="0"/>
        <v>6</v>
      </c>
      <c r="F10" s="58">
        <f t="shared" si="0"/>
        <v>2</v>
      </c>
      <c r="G10" s="58">
        <f t="shared" si="0"/>
        <v>4</v>
      </c>
      <c r="H10" s="58">
        <f t="shared" si="0"/>
        <v>2</v>
      </c>
      <c r="I10" s="58">
        <f t="shared" si="0"/>
        <v>0</v>
      </c>
      <c r="J10" s="58">
        <f t="shared" si="0"/>
        <v>2</v>
      </c>
      <c r="K10" s="189">
        <f t="shared" si="0"/>
        <v>0</v>
      </c>
      <c r="L10" s="189">
        <f t="shared" si="0"/>
        <v>0</v>
      </c>
      <c r="M10" s="189">
        <f t="shared" si="0"/>
        <v>0</v>
      </c>
      <c r="N10" s="189">
        <f t="shared" si="0"/>
        <v>0</v>
      </c>
      <c r="O10" s="189">
        <f t="shared" si="0"/>
        <v>0</v>
      </c>
      <c r="P10" s="189">
        <f t="shared" si="0"/>
        <v>0</v>
      </c>
      <c r="Q10" s="189">
        <f t="shared" si="0"/>
        <v>5</v>
      </c>
      <c r="R10" s="189">
        <f t="shared" si="0"/>
        <v>0</v>
      </c>
      <c r="S10" s="189">
        <f>SUM(S13)</f>
        <v>5</v>
      </c>
      <c r="T10" s="189">
        <f t="shared" si="0"/>
        <v>0</v>
      </c>
      <c r="U10" s="189">
        <f t="shared" si="0"/>
        <v>0</v>
      </c>
      <c r="V10" s="189">
        <f t="shared" si="0"/>
        <v>0</v>
      </c>
      <c r="W10" s="189">
        <f t="shared" si="0"/>
        <v>0</v>
      </c>
      <c r="X10" s="189">
        <f t="shared" si="0"/>
        <v>0</v>
      </c>
      <c r="Y10" s="189">
        <f t="shared" si="0"/>
        <v>0</v>
      </c>
      <c r="Z10" s="189">
        <f t="shared" si="0"/>
        <v>0</v>
      </c>
      <c r="AA10" s="189">
        <f t="shared" si="0"/>
        <v>0</v>
      </c>
      <c r="AB10" s="189">
        <f t="shared" si="0"/>
        <v>0</v>
      </c>
      <c r="AC10" s="189">
        <f t="shared" si="0"/>
        <v>5</v>
      </c>
      <c r="AD10" s="189">
        <f t="shared" si="0"/>
        <v>2</v>
      </c>
      <c r="AE10" s="189">
        <f t="shared" si="0"/>
        <v>3</v>
      </c>
      <c r="AF10" s="189">
        <f t="shared" si="0"/>
        <v>6</v>
      </c>
      <c r="AG10" s="189">
        <f t="shared" si="0"/>
        <v>0</v>
      </c>
      <c r="AH10" s="189">
        <f t="shared" si="0"/>
        <v>6</v>
      </c>
      <c r="AI10" s="318" t="s">
        <v>208</v>
      </c>
    </row>
    <row r="11" spans="1:35" s="10" customFormat="1" ht="7.5" customHeight="1">
      <c r="A11" s="122"/>
      <c r="B11" s="137"/>
      <c r="C11" s="137"/>
      <c r="D11" s="137"/>
      <c r="E11" s="312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52"/>
    </row>
    <row r="12" spans="1:35" s="4" customFormat="1" ht="21.75" customHeight="1">
      <c r="A12" s="21" t="s">
        <v>59</v>
      </c>
      <c r="B12" s="116">
        <v>0</v>
      </c>
      <c r="C12" s="116">
        <v>0</v>
      </c>
      <c r="D12" s="116">
        <v>0</v>
      </c>
      <c r="E12" s="308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21" t="s">
        <v>59</v>
      </c>
    </row>
    <row r="13" spans="1:35" s="4" customFormat="1" ht="21.75" customHeight="1">
      <c r="A13" s="21" t="s">
        <v>60</v>
      </c>
      <c r="B13" s="116">
        <f>SUM(B16)</f>
        <v>24</v>
      </c>
      <c r="C13" s="116">
        <f aca="true" t="shared" si="1" ref="C13:AH13">SUM(C16)</f>
        <v>4</v>
      </c>
      <c r="D13" s="116">
        <f t="shared" si="1"/>
        <v>20</v>
      </c>
      <c r="E13" s="308">
        <f t="shared" si="1"/>
        <v>6</v>
      </c>
      <c r="F13" s="119">
        <f t="shared" si="1"/>
        <v>2</v>
      </c>
      <c r="G13" s="119">
        <f t="shared" si="1"/>
        <v>4</v>
      </c>
      <c r="H13" s="119">
        <f t="shared" si="1"/>
        <v>2</v>
      </c>
      <c r="I13" s="119">
        <f t="shared" si="1"/>
        <v>0</v>
      </c>
      <c r="J13" s="119">
        <f t="shared" si="1"/>
        <v>2</v>
      </c>
      <c r="K13" s="116">
        <f t="shared" si="1"/>
        <v>0</v>
      </c>
      <c r="L13" s="116">
        <f t="shared" si="1"/>
        <v>0</v>
      </c>
      <c r="M13" s="116">
        <f t="shared" si="1"/>
        <v>0</v>
      </c>
      <c r="N13" s="116">
        <f t="shared" si="1"/>
        <v>0</v>
      </c>
      <c r="O13" s="116">
        <f t="shared" si="1"/>
        <v>0</v>
      </c>
      <c r="P13" s="116">
        <f t="shared" si="1"/>
        <v>0</v>
      </c>
      <c r="Q13" s="116">
        <f t="shared" si="1"/>
        <v>5</v>
      </c>
      <c r="R13" s="116">
        <f t="shared" si="1"/>
        <v>0</v>
      </c>
      <c r="S13" s="116">
        <f>SUM(S16)</f>
        <v>5</v>
      </c>
      <c r="T13" s="116">
        <f t="shared" si="1"/>
        <v>0</v>
      </c>
      <c r="U13" s="116">
        <f t="shared" si="1"/>
        <v>0</v>
      </c>
      <c r="V13" s="116">
        <f t="shared" si="1"/>
        <v>0</v>
      </c>
      <c r="W13" s="116">
        <f t="shared" si="1"/>
        <v>0</v>
      </c>
      <c r="X13" s="116">
        <f t="shared" si="1"/>
        <v>0</v>
      </c>
      <c r="Y13" s="116">
        <f t="shared" si="1"/>
        <v>0</v>
      </c>
      <c r="Z13" s="116">
        <f t="shared" si="1"/>
        <v>0</v>
      </c>
      <c r="AA13" s="116">
        <f t="shared" si="1"/>
        <v>0</v>
      </c>
      <c r="AB13" s="116">
        <f t="shared" si="1"/>
        <v>0</v>
      </c>
      <c r="AC13" s="116">
        <f t="shared" si="1"/>
        <v>5</v>
      </c>
      <c r="AD13" s="116">
        <f>SUM(AD16)</f>
        <v>2</v>
      </c>
      <c r="AE13" s="116">
        <f t="shared" si="1"/>
        <v>3</v>
      </c>
      <c r="AF13" s="116">
        <f t="shared" si="1"/>
        <v>6</v>
      </c>
      <c r="AG13" s="116">
        <f t="shared" si="1"/>
        <v>0</v>
      </c>
      <c r="AH13" s="116">
        <f t="shared" si="1"/>
        <v>6</v>
      </c>
      <c r="AI13" s="21" t="s">
        <v>62</v>
      </c>
    </row>
    <row r="14" spans="1:35" s="4" customFormat="1" ht="21.75" customHeight="1">
      <c r="A14" s="21" t="s">
        <v>61</v>
      </c>
      <c r="B14" s="116">
        <v>0</v>
      </c>
      <c r="C14" s="116">
        <v>0</v>
      </c>
      <c r="D14" s="116">
        <v>0</v>
      </c>
      <c r="E14" s="308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21" t="s">
        <v>63</v>
      </c>
    </row>
    <row r="15" spans="1:35" s="4" customFormat="1" ht="7.5" customHeight="1">
      <c r="A15" s="21"/>
      <c r="B15" s="28"/>
      <c r="C15" s="28"/>
      <c r="D15" s="28"/>
      <c r="E15" s="31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3"/>
      <c r="AA15" s="23"/>
      <c r="AB15" s="23"/>
      <c r="AC15" s="23"/>
      <c r="AD15" s="23"/>
      <c r="AE15" s="23"/>
      <c r="AF15" s="23"/>
      <c r="AG15" s="23"/>
      <c r="AH15" s="23"/>
      <c r="AI15" s="21"/>
    </row>
    <row r="16" spans="1:35" ht="21.75" customHeight="1">
      <c r="A16" s="21" t="s">
        <v>6</v>
      </c>
      <c r="B16" s="116">
        <v>24</v>
      </c>
      <c r="C16" s="116">
        <v>4</v>
      </c>
      <c r="D16" s="116">
        <v>20</v>
      </c>
      <c r="E16" s="308">
        <v>6</v>
      </c>
      <c r="F16" s="119">
        <v>2</v>
      </c>
      <c r="G16" s="119">
        <v>4</v>
      </c>
      <c r="H16" s="119">
        <v>2</v>
      </c>
      <c r="I16" s="119">
        <v>0</v>
      </c>
      <c r="J16" s="119">
        <v>2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5</v>
      </c>
      <c r="R16" s="116">
        <v>0</v>
      </c>
      <c r="S16" s="116">
        <v>5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5</v>
      </c>
      <c r="AD16" s="116">
        <v>2</v>
      </c>
      <c r="AE16" s="116">
        <v>3</v>
      </c>
      <c r="AF16" s="116">
        <v>6</v>
      </c>
      <c r="AG16" s="116">
        <v>0</v>
      </c>
      <c r="AH16" s="116">
        <v>6</v>
      </c>
      <c r="AI16" s="21" t="s">
        <v>6</v>
      </c>
    </row>
    <row r="17" spans="1:35" ht="7.5" customHeight="1">
      <c r="A17" s="71"/>
      <c r="B17" s="133"/>
      <c r="C17" s="133"/>
      <c r="D17" s="133"/>
      <c r="E17" s="132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71"/>
    </row>
    <row r="18" spans="1:35" ht="12.75">
      <c r="A18" s="289" t="s">
        <v>217</v>
      </c>
      <c r="B18" s="260"/>
      <c r="C18" s="260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44"/>
      <c r="AI18" s="127"/>
    </row>
    <row r="19" spans="1:35" ht="12.75">
      <c r="A19" s="290" t="s">
        <v>218</v>
      </c>
      <c r="B19" s="260"/>
      <c r="C19" s="260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9"/>
      <c r="AI19" s="93"/>
    </row>
    <row r="20" spans="1:35" ht="12.75">
      <c r="A20" s="290" t="s">
        <v>200</v>
      </c>
      <c r="B20" s="260"/>
      <c r="C20" s="260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9"/>
      <c r="AI20" s="93"/>
    </row>
    <row r="21" spans="1:35" ht="21.75" customHeight="1">
      <c r="A21" s="93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9"/>
      <c r="AI21" s="93"/>
    </row>
  </sheetData>
  <sheetProtection/>
  <mergeCells count="18">
    <mergeCell ref="A1:P1"/>
    <mergeCell ref="A2:B2"/>
    <mergeCell ref="Q1:AI1"/>
    <mergeCell ref="K3:P3"/>
    <mergeCell ref="Q3:AH3"/>
    <mergeCell ref="AC4:AE4"/>
    <mergeCell ref="AF4:AH4"/>
    <mergeCell ref="Q4:S4"/>
    <mergeCell ref="T4:V4"/>
    <mergeCell ref="W4:Y4"/>
    <mergeCell ref="Z4:AB4"/>
    <mergeCell ref="N4:P4"/>
    <mergeCell ref="E3:J3"/>
    <mergeCell ref="K4:M4"/>
    <mergeCell ref="A3:A5"/>
    <mergeCell ref="B3:D4"/>
    <mergeCell ref="E4:G4"/>
    <mergeCell ref="H4:J4"/>
  </mergeCells>
  <printOptions/>
  <pageMargins left="0.5511811023622047" right="0.4724409448818898" top="0.5905511811023623" bottom="0.5118110236220472" header="0.5118110236220472" footer="0.5118110236220472"/>
  <pageSetup firstPageNumber="45" useFirstPageNumber="1" horizontalDpi="600" verticalDpi="600" orientation="portrait" paperSize="9" scale="96" r:id="rId1"/>
  <headerFooter alignWithMargins="0">
    <oddFooter>&amp;C&amp;"ＭＳ Ｐ明朝,標準"&amp;10- &amp;P&amp;  -</oddFooter>
  </headerFooter>
  <colBreaks count="1" manualBreakCount="1">
    <brk id="16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B2:E15"/>
  <sheetViews>
    <sheetView showGridLines="0" zoomScaleSheetLayoutView="100" zoomScalePageLayoutView="0" workbookViewId="0" topLeftCell="A1">
      <selection activeCell="B2" sqref="B2:E13"/>
    </sheetView>
  </sheetViews>
  <sheetFormatPr defaultColWidth="9.00390625" defaultRowHeight="13.5"/>
  <cols>
    <col min="1" max="1" width="9.00390625" style="1" customWidth="1"/>
    <col min="2" max="2" width="12.75390625" style="1" customWidth="1"/>
    <col min="3" max="5" width="14.625" style="1" customWidth="1"/>
    <col min="6" max="16384" width="9.00390625" style="1" customWidth="1"/>
  </cols>
  <sheetData>
    <row r="1" s="65" customFormat="1" ht="12.75"/>
    <row r="2" spans="2:5" s="65" customFormat="1" ht="13.5">
      <c r="B2" s="373" t="s">
        <v>114</v>
      </c>
      <c r="C2" s="373"/>
      <c r="D2" s="373"/>
      <c r="E2" s="373"/>
    </row>
    <row r="3" spans="2:5" ht="12.75">
      <c r="B3" s="103" t="s">
        <v>91</v>
      </c>
      <c r="C3" s="13"/>
      <c r="D3" s="13"/>
      <c r="E3" s="99" t="s">
        <v>24</v>
      </c>
    </row>
    <row r="4" spans="2:5" s="69" customFormat="1" ht="43.5" customHeight="1">
      <c r="B4" s="92" t="s">
        <v>40</v>
      </c>
      <c r="C4" s="98" t="s">
        <v>78</v>
      </c>
      <c r="D4" s="73" t="s">
        <v>41</v>
      </c>
      <c r="E4" s="72" t="s">
        <v>42</v>
      </c>
    </row>
    <row r="5" spans="2:5" ht="7.5" customHeight="1">
      <c r="B5" s="29"/>
      <c r="C5" s="44"/>
      <c r="D5" s="46"/>
      <c r="E5" s="43"/>
    </row>
    <row r="6" spans="2:5" ht="22.5" customHeight="1">
      <c r="B6" s="126" t="s">
        <v>33</v>
      </c>
      <c r="C6" s="319">
        <f>SUM(C12)</f>
        <v>10</v>
      </c>
      <c r="D6" s="319">
        <f>SUM(D12)</f>
        <v>4</v>
      </c>
      <c r="E6" s="319">
        <f>SUM(E12)</f>
        <v>4</v>
      </c>
    </row>
    <row r="7" spans="2:5" ht="7.5" customHeight="1">
      <c r="B7" s="61"/>
      <c r="C7" s="27"/>
      <c r="D7" s="47"/>
      <c r="E7" s="27"/>
    </row>
    <row r="8" spans="2:5" ht="22.5" customHeight="1">
      <c r="B8" s="63" t="s">
        <v>20</v>
      </c>
      <c r="C8" s="45">
        <v>0</v>
      </c>
      <c r="D8" s="42">
        <v>0</v>
      </c>
      <c r="E8" s="45">
        <v>0</v>
      </c>
    </row>
    <row r="9" spans="2:5" ht="22.5" customHeight="1">
      <c r="B9" s="63" t="s">
        <v>21</v>
      </c>
      <c r="C9" s="45">
        <v>10</v>
      </c>
      <c r="D9" s="42">
        <v>4</v>
      </c>
      <c r="E9" s="45">
        <v>4</v>
      </c>
    </row>
    <row r="10" spans="2:5" ht="22.5" customHeight="1">
      <c r="B10" s="63" t="s">
        <v>34</v>
      </c>
      <c r="C10" s="45">
        <v>0</v>
      </c>
      <c r="D10" s="42">
        <v>0</v>
      </c>
      <c r="E10" s="45">
        <v>0</v>
      </c>
    </row>
    <row r="11" spans="2:5" ht="7.5" customHeight="1">
      <c r="B11" s="29"/>
      <c r="C11" s="27"/>
      <c r="D11" s="47"/>
      <c r="E11" s="27"/>
    </row>
    <row r="12" spans="2:5" ht="22.5" customHeight="1">
      <c r="B12" s="62" t="s">
        <v>6</v>
      </c>
      <c r="C12" s="125">
        <v>10</v>
      </c>
      <c r="D12" s="124">
        <v>4</v>
      </c>
      <c r="E12" s="125">
        <v>4</v>
      </c>
    </row>
    <row r="13" spans="2:5" ht="7.5" customHeight="1">
      <c r="B13" s="145"/>
      <c r="C13" s="146"/>
      <c r="D13" s="147"/>
      <c r="E13" s="146"/>
    </row>
    <row r="14" spans="2:5" ht="12.75">
      <c r="B14" s="4"/>
      <c r="C14" s="4"/>
      <c r="D14" s="4"/>
      <c r="E14" s="4"/>
    </row>
    <row r="15" spans="2:5" ht="12.75">
      <c r="B15" s="4"/>
      <c r="C15" s="4"/>
      <c r="D15" s="4"/>
      <c r="E15" s="4"/>
    </row>
  </sheetData>
  <sheetProtection/>
  <mergeCells count="1">
    <mergeCell ref="B2:E2"/>
  </mergeCells>
  <printOptions/>
  <pageMargins left="1.1811023622047245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2020-10-16T06:41:18Z</cp:lastPrinted>
  <dcterms:created xsi:type="dcterms:W3CDTF">2004-01-05T00:05:10Z</dcterms:created>
  <dcterms:modified xsi:type="dcterms:W3CDTF">2022-02-01T07:08:11Z</dcterms:modified>
  <cp:category/>
  <cp:version/>
  <cp:contentType/>
  <cp:contentStatus/>
</cp:coreProperties>
</file>