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V:\⑪予算及び決算の回答・公表・照会\・地方公共団体財政状況等（財政状況一覧表）H17～\R4\"/>
    </mc:Choice>
  </mc:AlternateContent>
  <xr:revisionPtr revIDLastSave="0" documentId="13_ncr:1_{327D704B-2BAC-4359-8144-529E0406CB1D}" xr6:coauthVersionLast="36" xr6:coauthVersionMax="36" xr10:uidLastSave="{00000000-0000-0000-0000-000000000000}"/>
  <bookViews>
    <workbookView xWindow="0" yWindow="0" windowWidth="20460" windowHeight="742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W102" i="12"/>
  <c r="CR102" i="12"/>
  <c r="AU88" i="12"/>
  <c r="AP88" i="12"/>
  <c r="AF88" i="12"/>
  <c r="AP23" i="12"/>
  <c r="AA23" i="12"/>
  <c r="V23" i="12"/>
  <c r="Q23" i="12"/>
  <c r="AU63" i="12" l="1"/>
  <c r="AP63" i="12"/>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AM36"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 r="BW34" i="10" l="1"/>
  <c r="BW35" i="10" l="1"/>
  <c r="BW36" i="10" s="1"/>
  <c r="BW37" i="10" s="1"/>
  <c r="BW38" i="10" s="1"/>
  <c r="BW39" i="10" s="1"/>
  <c r="CO34" i="10" l="1"/>
  <c r="CO35" i="10" s="1"/>
  <c r="CO36" i="10" s="1"/>
</calcChain>
</file>

<file path=xl/sharedStrings.xml><?xml version="1.0" encoding="utf-8"?>
<sst xmlns="http://schemas.openxmlformats.org/spreadsheetml/2006/main" count="1149" uniqueCount="628">
  <si>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</si>
  <si>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</si>
  <si>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</si>
  <si>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</si>
  <si>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</si>
  <si>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</si>
  <si>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</si>
  <si>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</si>
  <si>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</si>
  <si>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</si>
  <si>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</si>
  <si>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</si>
  <si>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</si>
  <si>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</si>
  <si>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</si>
  <si>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</si>
  <si>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</si>
  <si>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</si>
  <si>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</si>
  <si>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</si>
  <si>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</si>
  <si>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</si>
  <si>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</si>
  <si>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</si>
  <si>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</si>
  <si>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</si>
  <si>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</si>
  <si>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</si>
  <si>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</si>
  <si>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</si>
  <si>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</si>
  <si>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</si>
  <si>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</si>
  <si>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</si>
  <si>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</si>
  <si>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</si>
  <si>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</si>
  <si>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</si>
  <si>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</si>
  <si>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</si>
  <si>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</si>
  <si>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</si>
  <si>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</si>
  <si>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</si>
  <si>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</si>
  <si>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</si>
  <si>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</si>
  <si>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</si>
  <si>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</si>
  <si>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</si>
  <si>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</si>
  <si>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</si>
  <si>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</si>
  <si>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</si>
  <si>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</si>
  <si>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</si>
  <si>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</si>
  <si>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</si>
  <si>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</si>
  <si>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</si>
  <si>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</si>
  <si>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</si>
  <si>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</si>
  <si>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</si>
  <si>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</si>
  <si>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</si>
  <si>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</si>
  <si>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</si>
  <si>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</si>
  <si>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</si>
  <si>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</si>
  <si>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</si>
  <si>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</si>
  <si>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</si>
  <si>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</si>
  <si>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</si>
  <si>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</si>
  <si>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</si>
  <si>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</si>
  <si>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</si>
  <si>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</si>
  <si>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</si>
  <si>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</si>
  <si>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</si>
  <si>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</si>
  <si>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</si>
  <si>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</si>
  <si>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</si>
  <si>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</si>
  <si>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</si>
  <si>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</si>
  <si>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</si>
  <si>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</si>
  <si>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</si>
  <si>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</si>
  <si>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</si>
  <si>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</si>
  <si>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</si>
  <si>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湯梨浜町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</si>
  <si>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</si>
  <si>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</si>
  <si>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</si>
  <si>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</si>
  <si>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</si>
  <si>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</si>
  <si>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</si>
  <si>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</si>
  <si>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</si>
  <si>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</si>
  <si>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</si>
  <si>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</si>
  <si>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</si>
  <si>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</si>
  <si>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</si>
  <si>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</si>
  <si>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</si>
  <si>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</si>
  <si>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</si>
  <si>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</si>
  <si>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</si>
  <si>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</si>
  <si>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</si>
  <si>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</si>
  <si>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</si>
  <si>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</si>
  <si>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</si>
  <si>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</si>
  <si>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</si>
  <si>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</si>
  <si>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</si>
  <si>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</si>
  <si>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</si>
  <si>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</si>
  <si>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</si>
  <si>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</si>
  <si>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</si>
  <si>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</si>
  <si>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</si>
  <si>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</si>
  <si>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</si>
  <si>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</si>
  <si>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</si>
  <si>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</si>
  <si>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</si>
  <si>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</si>
  <si>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</si>
  <si>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</si>
  <si>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</si>
  <si>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</si>
  <si>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</si>
  <si>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</si>
  <si>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</si>
  <si>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</si>
  <si>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</si>
  <si>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</si>
  <si>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</si>
  <si>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</si>
  <si>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</si>
  <si>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</si>
  <si>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</si>
  <si>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</si>
  <si>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</si>
  <si>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</si>
  <si>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</si>
  <si>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</si>
  <si>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</si>
  <si>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</si>
  <si>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</si>
  <si>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</si>
  <si>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</si>
  <si>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</si>
  <si>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</si>
  <si>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</si>
  <si>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</si>
  <si>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</si>
  <si>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</si>
  <si>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</si>
  <si>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</si>
  <si>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</si>
  <si>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</si>
  <si>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</si>
  <si>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</si>
  <si>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</si>
  <si>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</si>
  <si>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</si>
  <si>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</si>
  <si>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</si>
  <si>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</si>
  <si>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</si>
  <si>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</si>
  <si>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</si>
  <si>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</si>
  <si>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</si>
  <si>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</si>
  <si>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</si>
  <si>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</si>
  <si>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</si>
  <si>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</si>
  <si>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</si>
  <si>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</si>
  <si>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</si>
  <si>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</si>
  <si>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</si>
  <si>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</si>
  <si>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</si>
  <si>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</si>
  <si>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</si>
  <si>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</si>
  <si>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</si>
  <si>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</si>
  <si>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</si>
  <si>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鳥取県湯梨浜町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</si>
  <si>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</si>
  <si>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</si>
  <si>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</si>
  <si>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</si>
  <si>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</si>
  <si>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</si>
  <si>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</si>
  <si>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</si>
  <si>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</si>
  <si>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</si>
  <si>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</si>
  <si>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</si>
  <si>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</si>
  <si>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</si>
  <si>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</si>
  <si>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</si>
  <si>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</si>
  <si>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</si>
  <si>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</si>
  <si>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</si>
  <si>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</si>
  <si>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</si>
  <si>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</si>
  <si>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</si>
  <si>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</si>
  <si>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</si>
  <si>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</si>
  <si>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</si>
  <si>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</si>
  <si>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</si>
  <si>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</si>
  <si>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</si>
  <si>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</si>
  <si>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</si>
  <si>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</si>
  <si>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</si>
  <si>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</si>
  <si>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</si>
  <si>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</si>
  <si>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</si>
  <si>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</si>
  <si>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</si>
  <si>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</si>
  <si>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</si>
  <si>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</si>
  <si>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</si>
  <si>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</si>
  <si>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</si>
  <si>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</si>
  <si>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</si>
  <si>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</si>
  <si>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</si>
  <si>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</si>
  <si>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</si>
  <si>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</si>
  <si>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</si>
  <si>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</si>
  <si>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</si>
  <si>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</si>
  <si>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</si>
  <si>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</si>
  <si>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</si>
  <si>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</si>
  <si>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</si>
  <si>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</si>
  <si>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</si>
  <si>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</si>
  <si>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</si>
  <si>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</si>
  <si>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</si>
  <si>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</si>
  <si>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</si>
  <si>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</si>
  <si>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</si>
  <si>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</si>
  <si>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</si>
  <si>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</si>
  <si>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</si>
  <si>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</si>
  <si>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</si>
  <si>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</si>
  <si>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</si>
  <si>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</si>
  <si>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</si>
  <si>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</si>
  <si>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</si>
  <si>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</si>
  <si>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</si>
  <si>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</si>
  <si>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</si>
  <si>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</si>
  <si>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</si>
  <si>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</si>
  <si>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</si>
  <si>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</si>
  <si>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</si>
  <si>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</si>
  <si>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</si>
  <si>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</si>
  <si>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</si>
  <si>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</si>
  <si>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</si>
  <si>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</si>
  <si>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</si>
  <si>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</si>
  <si>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</si>
  <si>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</si>
  <si>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</si>
  <si>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</si>
  <si>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</si>
  <si>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</si>
  <si>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</si>
  <si>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</si>
  <si>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</si>
  <si>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</si>
  <si>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</si>
  <si>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</si>
  <si>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</si>
  <si>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</si>
  <si>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</si>
  <si>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</si>
  <si>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</si>
  <si>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</si>
  <si>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</si>
  <si>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</si>
  <si>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</si>
  <si>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</si>
  <si>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</si>
  <si>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</si>
  <si>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</si>
  <si>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</si>
  <si>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</si>
  <si>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</si>
  <si>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</si>
  <si>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</si>
  <si>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</si>
  <si>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</si>
  <si>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</si>
  <si>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</si>
  <si>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</si>
  <si>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</si>
  <si>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</si>
  <si>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</si>
  <si>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</si>
  <si>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</si>
  <si>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</si>
  <si>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</si>
  <si>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</si>
  <si>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</si>
  <si>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</si>
  <si>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</si>
  <si>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</si>
  <si>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</si>
  <si>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</si>
  <si>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</si>
  <si>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鳥取県湯梨浜町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</si>
  <si>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</si>
  <si>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</si>
  <si>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</si>
  <si>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</si>
  <si>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</si>
  <si>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</si>
  <si>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</si>
  <si>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</si>
  <si>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</si>
  <si>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</si>
  <si>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</si>
  <si>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</si>
  <si>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</si>
  <si>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</si>
  <si>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</si>
  <si>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</si>
  <si>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</si>
  <si>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</si>
  <si>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</si>
  <si>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</si>
  <si>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</si>
  <si>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</si>
  <si>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高齢者及び障がい者住宅整備資金貸付事業特別会計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</si>
  <si>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</si>
  <si>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</si>
  <si>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</si>
  <si>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</si>
  <si>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</si>
  <si>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</si>
  <si>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</si>
  <si>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</si>
  <si>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</si>
  <si>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</si>
  <si>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</si>
  <si>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</si>
  <si>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</si>
  <si>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</si>
  <si>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</si>
  <si>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</si>
  <si>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</si>
  <si>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</si>
  <si>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</si>
  <si>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国民宿舎事業特別会計</t>
    <phoneticPr fontId="5"/>
  </si>
  <si>
    <t>-</t>
    <phoneticPr fontId="5"/>
  </si>
  <si>
    <t>法適用企業</t>
    <phoneticPr fontId="5"/>
  </si>
  <si>
    <t>下水道事業特別会計</t>
    <phoneticPr fontId="5"/>
  </si>
  <si>
    <t>-</t>
    <phoneticPr fontId="5"/>
  </si>
  <si>
    <t>法非適用企業</t>
    <phoneticPr fontId="5"/>
  </si>
  <si>
    <t>農業集落排水処理事業特別会計</t>
    <phoneticPr fontId="5"/>
  </si>
  <si>
    <t>法非適用企業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</si>
  <si>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</si>
  <si>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</si>
  <si>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</si>
  <si>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</si>
  <si>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</si>
  <si>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</si>
  <si>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</si>
  <si>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</si>
  <si>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</si>
  <si>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</si>
  <si>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</si>
  <si>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</si>
  <si>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</si>
  <si>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</si>
  <si>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</si>
  <si>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</si>
  <si>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</si>
  <si>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</si>
  <si>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</si>
  <si>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</si>
  <si>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</si>
  <si>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</si>
  <si>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</si>
  <si>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</si>
  <si>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</si>
  <si>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</si>
  <si>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</si>
  <si>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</si>
  <si>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</si>
  <si>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</si>
  <si>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</si>
  <si>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</si>
  <si>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</si>
  <si>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</si>
  <si>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</si>
  <si>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</si>
  <si>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</si>
  <si>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</si>
  <si>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</si>
  <si>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</si>
  <si>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</si>
  <si>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</si>
  <si>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</si>
  <si>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</si>
  <si>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</si>
  <si>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</si>
  <si>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</si>
  <si>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</si>
  <si>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</si>
  <si>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</si>
  <si>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</si>
  <si>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</si>
  <si>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</si>
  <si>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</si>
  <si>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</si>
  <si>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</si>
  <si>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</si>
  <si>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</si>
  <si>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</si>
  <si>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</si>
  <si>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</si>
  <si>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</si>
  <si>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</si>
  <si>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</si>
  <si>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</si>
  <si>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</si>
  <si>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</si>
  <si>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</si>
  <si>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</si>
  <si>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</si>
  <si>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</si>
  <si>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農業集落排水処理事業特別会計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</si>
  <si>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</si>
  <si>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</si>
  <si>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</si>
  <si>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</si>
  <si>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</si>
  <si>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</si>
  <si>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</si>
  <si>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</si>
  <si>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</si>
  <si>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</si>
  <si>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</si>
  <si>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</si>
  <si>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</si>
  <si>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</si>
  <si>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</si>
  <si>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</si>
  <si>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</si>
  <si>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</si>
  <si>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</si>
  <si>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</si>
  <si>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</si>
  <si>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</si>
  <si>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</si>
  <si>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</si>
  <si>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</si>
  <si>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</si>
  <si>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</si>
  <si>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</si>
  <si>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</si>
  <si>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</si>
  <si>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</si>
  <si>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</si>
  <si>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</si>
  <si>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</si>
  <si>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</si>
  <si>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</si>
  <si>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</si>
  <si>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</si>
  <si>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</si>
  <si>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</si>
  <si>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</si>
  <si>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</si>
  <si>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</si>
  <si>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</si>
  <si>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</si>
  <si>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</si>
  <si>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</si>
  <si>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</si>
  <si>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</si>
  <si>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</si>
  <si>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</si>
  <si>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</si>
  <si>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</si>
  <si>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</si>
  <si>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</si>
  <si>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</si>
  <si>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</si>
  <si>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</si>
  <si>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</si>
  <si>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</si>
  <si>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</si>
  <si>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</si>
  <si>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</si>
  <si>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</si>
  <si>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</si>
  <si>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</si>
  <si>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</si>
  <si>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</si>
  <si>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</si>
  <si>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</si>
  <si>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</si>
  <si>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</si>
  <si>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</si>
  <si>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</si>
  <si>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</si>
  <si>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</si>
  <si>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</si>
  <si>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</si>
  <si>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</si>
  <si>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</si>
  <si>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</si>
  <si>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</si>
  <si>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</si>
  <si>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</si>
  <si>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</si>
  <si>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</si>
  <si>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</si>
  <si>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</si>
  <si>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</si>
  <si>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</si>
  <si>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0.72</t>
  </si>
  <si>
    <t>水道事業会計</t>
  </si>
  <si>
    <t>一般会計</t>
  </si>
  <si>
    <t>介護保険特別会計</t>
  </si>
  <si>
    <t>国民健康保険事業特別会計</t>
  </si>
  <si>
    <t>温泉事業特別会計</t>
  </si>
  <si>
    <t>農業集落排水処理事業特別会計</t>
  </si>
  <si>
    <t>後期高齢者医療特別会計</t>
  </si>
  <si>
    <t>住宅新築資金等貸付事業特別会計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</si>
  <si>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</si>
  <si>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</si>
  <si>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</si>
  <si>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</si>
  <si>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</si>
  <si>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</si>
  <si>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</si>
  <si>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</si>
  <si>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湯梨浜町土地開発公社</t>
    <rPh sb="0" eb="4">
      <t>ユリハマチョウ</t>
    </rPh>
    <rPh sb="4" eb="6">
      <t>トチ</t>
    </rPh>
    <rPh sb="6" eb="8">
      <t>カイハツ</t>
    </rPh>
    <rPh sb="8" eb="10">
      <t>コウシャ</t>
    </rPh>
    <phoneticPr fontId="2"/>
  </si>
  <si>
    <t>ゆりはま温泉公社</t>
    <rPh sb="4" eb="6">
      <t>オンセン</t>
    </rPh>
    <rPh sb="6" eb="8">
      <t>コウシャ</t>
    </rPh>
    <phoneticPr fontId="2"/>
  </si>
  <si>
    <t>鳥取中央有線放送</t>
    <rPh sb="0" eb="2">
      <t>トットリ</t>
    </rPh>
    <rPh sb="2" eb="4">
      <t>チュウオウ</t>
    </rPh>
    <rPh sb="4" eb="6">
      <t>ユウセン</t>
    </rPh>
    <rPh sb="6" eb="8">
      <t>ホウソウ</t>
    </rPh>
    <phoneticPr fontId="2"/>
  </si>
  <si>
    <t>-</t>
    <phoneticPr fontId="2"/>
  </si>
  <si>
    <t>-</t>
    <phoneticPr fontId="2"/>
  </si>
  <si>
    <t>鳥取中部ふるさと広域連合</t>
    <rPh sb="0" eb="2">
      <t>トットリ</t>
    </rPh>
    <rPh sb="2" eb="4">
      <t>チュウブ</t>
    </rPh>
    <rPh sb="8" eb="10">
      <t>コウイキ</t>
    </rPh>
    <rPh sb="10" eb="12">
      <t>レンゴウ</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</si>
  <si>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</si>
  <si>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鳥取県町村総合事務組合</t>
    <rPh sb="0" eb="3">
      <t>トットリケン</t>
    </rPh>
    <rPh sb="3" eb="5">
      <t>チョウソン</t>
    </rPh>
    <rPh sb="5" eb="7">
      <t>ソウゴウ</t>
    </rPh>
    <rPh sb="7" eb="9">
      <t>ジム</t>
    </rPh>
    <rPh sb="9" eb="11">
      <t>クミアイ</t>
    </rPh>
    <phoneticPr fontId="2"/>
  </si>
  <si>
    <t>一般会計</t>
    <rPh sb="0" eb="2">
      <t>イッパン</t>
    </rPh>
    <rPh sb="2" eb="4">
      <t>カイケイ</t>
    </rPh>
    <phoneticPr fontId="2"/>
  </si>
  <si>
    <t>中部ふるさと市町村圏振興事業特別会計</t>
    <rPh sb="0" eb="2">
      <t>チュウブ</t>
    </rPh>
    <rPh sb="6" eb="9">
      <t>シチョウソン</t>
    </rPh>
    <rPh sb="9" eb="10">
      <t>ケン</t>
    </rPh>
    <rPh sb="10" eb="12">
      <t>シンコウ</t>
    </rPh>
    <rPh sb="12" eb="14">
      <t>ジギョウ</t>
    </rPh>
    <rPh sb="14" eb="16">
      <t>トクベツ</t>
    </rPh>
    <rPh sb="16" eb="18">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</si>
  <si>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</si>
  <si>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後期高齢者医療特別会計</t>
    <rPh sb="0" eb="2">
      <t>コウキ</t>
    </rPh>
    <rPh sb="2" eb="5">
      <t>コウレイシャ</t>
    </rPh>
    <rPh sb="5" eb="7">
      <t>イリョウ</t>
    </rPh>
    <rPh sb="7" eb="9">
      <t>トクベツ</t>
    </rPh>
    <rPh sb="9" eb="11">
      <t>カイケイ</t>
    </rPh>
    <phoneticPr fontId="2"/>
  </si>
  <si>
    <t>-</t>
    <phoneticPr fontId="2"/>
  </si>
  <si>
    <t>ふるさと振興まちづくり基金</t>
    <phoneticPr fontId="5"/>
  </si>
  <si>
    <t>定住促進住宅基金</t>
    <phoneticPr fontId="2"/>
  </si>
  <si>
    <t>ふるさと湯梨浜応援基金</t>
    <phoneticPr fontId="2"/>
  </si>
  <si>
    <t>公共施設等建設基金</t>
    <phoneticPr fontId="2"/>
  </si>
  <si>
    <t>ふるさと農村活性化基金　</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</si>
  <si>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</si>
  <si>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</si>
  <si>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</si>
  <si>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</si>
  <si>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</si>
  <si>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</si>
  <si>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</si>
  <si>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</si>
  <si>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</si>
  <si>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</si>
  <si>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</si>
  <si>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平成28年度からの繰上償還で実質公債費率は減少している。今後は地方債発行額の抑制に努めるほか、交付税算入率が高い起債を効果的に活用することで、将来負担比率の上昇を抑える。</t>
    <rPh sb="0" eb="2">
      <t>ヘイセイ</t>
    </rPh>
    <rPh sb="4" eb="6">
      <t>ネンド</t>
    </rPh>
    <rPh sb="9" eb="11">
      <t>クリガミ</t>
    </rPh>
    <rPh sb="11" eb="13">
      <t>ショウカン</t>
    </rPh>
    <rPh sb="14" eb="16">
      <t>ジッシツ</t>
    </rPh>
    <rPh sb="16" eb="19">
      <t>コウサイヒ</t>
    </rPh>
    <rPh sb="19" eb="20">
      <t>リツ</t>
    </rPh>
    <rPh sb="21" eb="23">
      <t>ゲンショウ</t>
    </rPh>
    <rPh sb="28" eb="30">
      <t>コンゴ</t>
    </rPh>
    <rPh sb="31" eb="34">
      <t>チホウサイ</t>
    </rPh>
    <rPh sb="34" eb="37">
      <t>ハッコウガク</t>
    </rPh>
    <rPh sb="38" eb="40">
      <t>ヨクセイ</t>
    </rPh>
    <rPh sb="41" eb="42">
      <t>ツト</t>
    </rPh>
    <rPh sb="47" eb="50">
      <t>コウフゼイ</t>
    </rPh>
    <rPh sb="50" eb="52">
      <t>サンニュウ</t>
    </rPh>
    <rPh sb="52" eb="53">
      <t>リツ</t>
    </rPh>
    <rPh sb="54" eb="55">
      <t>タカ</t>
    </rPh>
    <rPh sb="56" eb="58">
      <t>キサイ</t>
    </rPh>
    <rPh sb="59" eb="61">
      <t>コウカ</t>
    </rPh>
    <rPh sb="61" eb="62">
      <t>テキ</t>
    </rPh>
    <rPh sb="63" eb="65">
      <t>カツヨウ</t>
    </rPh>
    <rPh sb="71" eb="73">
      <t>ショウライ</t>
    </rPh>
    <rPh sb="73" eb="75">
      <t>フタン</t>
    </rPh>
    <rPh sb="75" eb="77">
      <t>ヒリツ</t>
    </rPh>
    <rPh sb="78" eb="80">
      <t>ジョウショウ</t>
    </rPh>
    <rPh sb="81" eb="82">
      <t>オサ</t>
    </rPh>
    <phoneticPr fontId="5"/>
  </si>
  <si>
    <t>将来負担比率は、11.0ポイント減少したものの、有形固定資産減価償却率は0.2％増加している。令和2年度に個別施設計画を策定したことから、町の実態に即した施設数（規模）を維持するよう統廃合を進めていくほか、施設の新設・改修費を平準化し、有効な財源を活用しながら施設更新を実施していくことで、将来負担比率の抑制に努める。</t>
    <rPh sb="16" eb="18">
      <t>ゲンショウ</t>
    </rPh>
    <rPh sb="40" eb="42">
      <t>ゾウカ</t>
    </rPh>
    <rPh sb="47" eb="48">
      <t>レイ</t>
    </rPh>
    <rPh sb="48" eb="49">
      <t>ワ</t>
    </rPh>
    <rPh sb="50" eb="52">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</si>
</sst>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FA94-4F58-962D-E3870B75CA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113208</c:v>
                </c:pt>
                <c:pt idx="1">
                  <c:v>122932</c:v>
                </c:pt>
                <c:pt idx="2">
                  <c:v>178657</c:v>
                </c:pt>
                <c:pt idx="3">
                  <c:v>74424</c:v>
                </c:pt>
                <c:pt idx="4">
                  <c:v>112795</c:v>
                </c:pt>
              </c:numCache>
            </c:numRef>
          </c:val>
          <c:smooth val="0"/>
          <c:extLst>
            <c:ext xmlns:c16="http://schemas.microsoft.com/office/drawing/2014/chart" uri="{C3380CC4-5D6E-409C-BE32-E72D297353CC}">
              <c16:uniqueId val="{00000001-FA94-4F58-962D-E3870B75CA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5.57</c:v>
                </c:pt>
                <c:pt idx="1">
                  <c:v>4.6500000000000004</c:v>
                </c:pt>
                <c:pt idx="2">
                  <c:v>3.37</c:v>
                </c:pt>
                <c:pt idx="3">
                  <c:v>3.87</c:v>
                </c:pt>
                <c:pt idx="4">
                  <c:v>4.3600000000000003</c:v>
                </c:pt>
              </c:numCache>
            </c:numRef>
          </c:val>
          <c:extLst>
            <c:ext xmlns:c16="http://schemas.microsoft.com/office/drawing/2014/chart" uri="{C3380CC4-5D6E-409C-BE32-E72D297353CC}">
              <c16:uniqueId val="{00000000-9622-4837-AE60-3DF4683495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48.89</c:v>
                </c:pt>
                <c:pt idx="1">
                  <c:v>46.7</c:v>
                </c:pt>
                <c:pt idx="2">
                  <c:v>42.39</c:v>
                </c:pt>
                <c:pt idx="3">
                  <c:v>40.57</c:v>
                </c:pt>
                <c:pt idx="4">
                  <c:v>38.72</c:v>
                </c:pt>
              </c:numCache>
            </c:numRef>
          </c:val>
          <c:extLst>
            <c:ext xmlns:c16="http://schemas.microsoft.com/office/drawing/2014/chart" uri="{C3380CC4-5D6E-409C-BE32-E72D297353CC}">
              <c16:uniqueId val="{00000001-9622-4837-AE60-3DF4683495F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0.38</c:v>
                </c:pt>
                <c:pt idx="1">
                  <c:v>0.75</c:v>
                </c:pt>
                <c:pt idx="2">
                  <c:v>-0.72</c:v>
                </c:pt>
                <c:pt idx="3">
                  <c:v>2.17</c:v>
                </c:pt>
                <c:pt idx="4">
                  <c:v>6.5</c:v>
                </c:pt>
              </c:numCache>
            </c:numRef>
          </c:val>
          <c:smooth val="0"/>
          <c:extLst>
            <c:ext xmlns:c16="http://schemas.microsoft.com/office/drawing/2014/chart" uri="{C3380CC4-5D6E-409C-BE32-E72D297353CC}">
              <c16:uniqueId val="{00000002-9622-4837-AE60-3DF4683495F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0.39</c:v>
                </c:pt>
                <c:pt idx="2">
                  <c:v>#N/A</c:v>
                </c:pt>
                <c:pt idx="3">
                  <c:v>0.26</c:v>
                </c:pt>
                <c:pt idx="4">
                  <c:v>#N/A</c:v>
                </c:pt>
                <c:pt idx="5">
                  <c:v>0.77</c:v>
                </c:pt>
                <c:pt idx="6">
                  <c:v>#N/A</c:v>
                </c:pt>
                <c:pt idx="7">
                  <c:v>0.06</c:v>
                </c:pt>
                <c:pt idx="8">
                  <c:v>#N/A</c:v>
                </c:pt>
                <c:pt idx="9">
                  <c:v>0</c:v>
                </c:pt>
              </c:numCache>
            </c:numRef>
          </c:val>
          <c:extLst>
            <c:ext xmlns:c16="http://schemas.microsoft.com/office/drawing/2014/chart" uri="{C3380CC4-5D6E-409C-BE32-E72D297353CC}">
              <c16:uniqueId val="{00000000-B39A-4801-B193-131D8A19B6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9A-4801-B193-131D8A19B61F}"/>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39A-4801-B193-131D8A19B61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39A-4801-B193-131D8A19B61F}"/>
            </c:ext>
          </c:extLst>
        </c:ser>
        <c:ser>
          <c:idx val="4"/>
          <c:order val="4"/>
          <c:tx>
            <c:strRef>
              <c:f>データシート!$A$31</c:f>
              <c:strCache>
                <c:ptCount val="1"/>
                <c:pt idx="0">
                  <c:v>農業集落排水処理事業特別会計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39A-4801-B193-131D8A19B61F}"/>
            </c:ext>
          </c:extLst>
        </c:ser>
        <c:ser>
          <c:idx val="5"/>
          <c:order val="5"/>
          <c:tx>
            <c:strRef>
              <c:f>データシート!$A$32</c:f>
              <c:strCache>
                <c:ptCount val="1"/>
                <c:pt idx="0">
                  <c:v>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0.08</c:v>
                </c:pt>
                <c:pt idx="8">
                  <c:v>#N/A</c:v>
                </c:pt>
                <c:pt idx="9">
                  <c:v>0.03</c:v>
                </c:pt>
              </c:numCache>
            </c:numRef>
          </c:val>
          <c:extLst>
            <c:ext xmlns:c16="http://schemas.microsoft.com/office/drawing/2014/chart" uri="{C3380CC4-5D6E-409C-BE32-E72D297353CC}">
              <c16:uniqueId val="{00000005-B39A-4801-B193-131D8A19B61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c:v>
                </c:pt>
                <c:pt idx="2">
                  <c:v>#N/A</c:v>
                </c:pt>
                <c:pt idx="3">
                  <c:v>0.13</c:v>
                </c:pt>
                <c:pt idx="4">
                  <c:v>#N/A</c:v>
                </c:pt>
                <c:pt idx="5">
                  <c:v>0.04</c:v>
                </c:pt>
                <c:pt idx="6">
                  <c:v>#N/A</c:v>
                </c:pt>
                <c:pt idx="7">
                  <c:v>0.14000000000000001</c:v>
                </c:pt>
                <c:pt idx="8">
                  <c:v>#N/A</c:v>
                </c:pt>
                <c:pt idx="9">
                  <c:v>0.04</c:v>
                </c:pt>
              </c:numCache>
            </c:numRef>
          </c:val>
          <c:extLst>
            <c:ext xmlns:c16="http://schemas.microsoft.com/office/drawing/2014/chart" uri="{C3380CC4-5D6E-409C-BE32-E72D297353CC}">
              <c16:uniqueId val="{00000006-B39A-4801-B193-131D8A19B61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2.39</c:v>
                </c:pt>
                <c:pt idx="2">
                  <c:v>#N/A</c:v>
                </c:pt>
                <c:pt idx="3">
                  <c:v>1.1499999999999999</c:v>
                </c:pt>
                <c:pt idx="4">
                  <c:v>#N/A</c:v>
                </c:pt>
                <c:pt idx="5">
                  <c:v>17.72</c:v>
                </c:pt>
                <c:pt idx="6">
                  <c:v>#N/A</c:v>
                </c:pt>
                <c:pt idx="7">
                  <c:v>1.27</c:v>
                </c:pt>
                <c:pt idx="8">
                  <c:v>#N/A</c:v>
                </c:pt>
                <c:pt idx="9">
                  <c:v>0.45</c:v>
                </c:pt>
              </c:numCache>
            </c:numRef>
          </c:val>
          <c:extLst>
            <c:ext xmlns:c16="http://schemas.microsoft.com/office/drawing/2014/chart" uri="{C3380CC4-5D6E-409C-BE32-E72D297353CC}">
              <c16:uniqueId val="{00000007-B39A-4801-B193-131D8A19B61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5.57</c:v>
                </c:pt>
                <c:pt idx="2">
                  <c:v>#N/A</c:v>
                </c:pt>
                <c:pt idx="3">
                  <c:v>4.6500000000000004</c:v>
                </c:pt>
                <c:pt idx="4">
                  <c:v>#N/A</c:v>
                </c:pt>
                <c:pt idx="5">
                  <c:v>3.37</c:v>
                </c:pt>
                <c:pt idx="6">
                  <c:v>#N/A</c:v>
                </c:pt>
                <c:pt idx="7">
                  <c:v>3.86</c:v>
                </c:pt>
                <c:pt idx="8">
                  <c:v>#N/A</c:v>
                </c:pt>
                <c:pt idx="9">
                  <c:v>4.3600000000000003</c:v>
                </c:pt>
              </c:numCache>
            </c:numRef>
          </c:val>
          <c:extLst>
            <c:ext xmlns:c16="http://schemas.microsoft.com/office/drawing/2014/chart" uri="{C3380CC4-5D6E-409C-BE32-E72D297353CC}">
              <c16:uniqueId val="{00000008-B39A-4801-B193-131D8A19B61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7.07</c:v>
                </c:pt>
                <c:pt idx="2">
                  <c:v>#N/A</c:v>
                </c:pt>
                <c:pt idx="3">
                  <c:v>7.56</c:v>
                </c:pt>
                <c:pt idx="4">
                  <c:v>#N/A</c:v>
                </c:pt>
                <c:pt idx="5">
                  <c:v>7.29</c:v>
                </c:pt>
                <c:pt idx="6">
                  <c:v>#N/A</c:v>
                </c:pt>
                <c:pt idx="7">
                  <c:v>7.82</c:v>
                </c:pt>
                <c:pt idx="8">
                  <c:v>#N/A</c:v>
                </c:pt>
                <c:pt idx="9">
                  <c:v>7.4</c:v>
                </c:pt>
              </c:numCache>
            </c:numRef>
          </c:val>
          <c:extLst>
            <c:ext xmlns:c16="http://schemas.microsoft.com/office/drawing/2014/chart" uri="{C3380CC4-5D6E-409C-BE32-E72D297353CC}">
              <c16:uniqueId val="{00000009-B39A-4801-B193-131D8A19B6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1346</c:v>
                </c:pt>
                <c:pt idx="5">
                  <c:v>1313</c:v>
                </c:pt>
                <c:pt idx="8">
                  <c:v>1305</c:v>
                </c:pt>
                <c:pt idx="11">
                  <c:v>1216</c:v>
                </c:pt>
                <c:pt idx="14">
                  <c:v>1178</c:v>
                </c:pt>
              </c:numCache>
            </c:numRef>
          </c:val>
          <c:extLst>
            <c:ext xmlns:c16="http://schemas.microsoft.com/office/drawing/2014/chart" uri="{C3380CC4-5D6E-409C-BE32-E72D297353CC}">
              <c16:uniqueId val="{00000000-E32C-4AB5-93FD-3C41FBD77E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2C-4AB5-93FD-3C41FBD77E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2</c:v>
                </c:pt>
                <c:pt idx="12">
                  <c:v>1</c:v>
                </c:pt>
              </c:numCache>
            </c:numRef>
          </c:val>
          <c:extLst>
            <c:ext xmlns:c16="http://schemas.microsoft.com/office/drawing/2014/chart" uri="{C3380CC4-5D6E-409C-BE32-E72D297353CC}">
              <c16:uniqueId val="{00000002-E32C-4AB5-93FD-3C41FBD77E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36</c:v>
                </c:pt>
                <c:pt idx="3">
                  <c:v>35</c:v>
                </c:pt>
                <c:pt idx="6">
                  <c:v>20</c:v>
                </c:pt>
                <c:pt idx="9">
                  <c:v>27</c:v>
                </c:pt>
                <c:pt idx="12">
                  <c:v>30</c:v>
                </c:pt>
              </c:numCache>
            </c:numRef>
          </c:val>
          <c:extLst>
            <c:ext xmlns:c16="http://schemas.microsoft.com/office/drawing/2014/chart" uri="{C3380CC4-5D6E-409C-BE32-E72D297353CC}">
              <c16:uniqueId val="{00000003-E32C-4AB5-93FD-3C41FBD77E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645</c:v>
                </c:pt>
                <c:pt idx="3">
                  <c:v>617</c:v>
                </c:pt>
                <c:pt idx="6">
                  <c:v>587</c:v>
                </c:pt>
                <c:pt idx="9">
                  <c:v>562</c:v>
                </c:pt>
                <c:pt idx="12">
                  <c:v>517</c:v>
                </c:pt>
              </c:numCache>
            </c:numRef>
          </c:val>
          <c:extLst>
            <c:ext xmlns:c16="http://schemas.microsoft.com/office/drawing/2014/chart" uri="{C3380CC4-5D6E-409C-BE32-E72D297353CC}">
              <c16:uniqueId val="{00000004-E32C-4AB5-93FD-3C41FBD77E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2C-4AB5-93FD-3C41FBD77E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2C-4AB5-93FD-3C41FBD77E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1381</c:v>
                </c:pt>
                <c:pt idx="3">
                  <c:v>1296</c:v>
                </c:pt>
                <c:pt idx="6">
                  <c:v>1259</c:v>
                </c:pt>
                <c:pt idx="9">
                  <c:v>1072</c:v>
                </c:pt>
                <c:pt idx="12">
                  <c:v>934</c:v>
                </c:pt>
              </c:numCache>
            </c:numRef>
          </c:val>
          <c:extLst>
            <c:ext xmlns:c16="http://schemas.microsoft.com/office/drawing/2014/chart" uri="{C3380CC4-5D6E-409C-BE32-E72D297353CC}">
              <c16:uniqueId val="{00000007-E32C-4AB5-93FD-3C41FBD77EC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717</c:v>
                </c:pt>
                <c:pt idx="2">
                  <c:v>#N/A</c:v>
                </c:pt>
                <c:pt idx="3">
                  <c:v>#N/A</c:v>
                </c:pt>
                <c:pt idx="4">
                  <c:v>636</c:v>
                </c:pt>
                <c:pt idx="5">
                  <c:v>#N/A</c:v>
                </c:pt>
                <c:pt idx="6">
                  <c:v>#N/A</c:v>
                </c:pt>
                <c:pt idx="7">
                  <c:v>562</c:v>
                </c:pt>
                <c:pt idx="8">
                  <c:v>#N/A</c:v>
                </c:pt>
                <c:pt idx="9">
                  <c:v>#N/A</c:v>
                </c:pt>
                <c:pt idx="10">
                  <c:v>447</c:v>
                </c:pt>
                <c:pt idx="11">
                  <c:v>#N/A</c:v>
                </c:pt>
                <c:pt idx="12">
                  <c:v>#N/A</c:v>
                </c:pt>
                <c:pt idx="13">
                  <c:v>304</c:v>
                </c:pt>
                <c:pt idx="14">
                  <c:v>#N/A</c:v>
                </c:pt>
              </c:numCache>
            </c:numRef>
          </c:val>
          <c:smooth val="0"/>
          <c:extLst>
            <c:ext xmlns:c16="http://schemas.microsoft.com/office/drawing/2014/chart" uri="{C3380CC4-5D6E-409C-BE32-E72D297353CC}">
              <c16:uniqueId val="{00000008-E32C-4AB5-93FD-3C41FBD77EC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12867</c:v>
                </c:pt>
                <c:pt idx="5">
                  <c:v>13231</c:v>
                </c:pt>
                <c:pt idx="8">
                  <c:v>13189</c:v>
                </c:pt>
                <c:pt idx="11">
                  <c:v>12519</c:v>
                </c:pt>
                <c:pt idx="14">
                  <c:v>12753</c:v>
                </c:pt>
              </c:numCache>
            </c:numRef>
          </c:val>
          <c:extLst>
            <c:ext xmlns:c16="http://schemas.microsoft.com/office/drawing/2014/chart" uri="{C3380CC4-5D6E-409C-BE32-E72D297353CC}">
              <c16:uniqueId val="{00000000-64DE-403C-A39F-EEA0CFEEAC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29</c:v>
                </c:pt>
                <c:pt idx="5">
                  <c:v>19</c:v>
                </c:pt>
                <c:pt idx="8">
                  <c:v>11</c:v>
                </c:pt>
                <c:pt idx="11">
                  <c:v>3</c:v>
                </c:pt>
                <c:pt idx="14">
                  <c:v>75</c:v>
                </c:pt>
              </c:numCache>
            </c:numRef>
          </c:val>
          <c:extLst>
            <c:ext xmlns:c16="http://schemas.microsoft.com/office/drawing/2014/chart" uri="{C3380CC4-5D6E-409C-BE32-E72D297353CC}">
              <c16:uniqueId val="{00000001-64DE-403C-A39F-EEA0CFEEAC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4617</c:v>
                </c:pt>
                <c:pt idx="5">
                  <c:v>4551</c:v>
                </c:pt>
                <c:pt idx="8">
                  <c:v>4271</c:v>
                </c:pt>
                <c:pt idx="11">
                  <c:v>4103</c:v>
                </c:pt>
                <c:pt idx="14">
                  <c:v>4105</c:v>
                </c:pt>
              </c:numCache>
            </c:numRef>
          </c:val>
          <c:extLst>
            <c:ext xmlns:c16="http://schemas.microsoft.com/office/drawing/2014/chart" uri="{C3380CC4-5D6E-409C-BE32-E72D297353CC}">
              <c16:uniqueId val="{00000002-64DE-403C-A39F-EEA0CFEEAC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DE-403C-A39F-EEA0CFEEAC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DE-403C-A39F-EEA0CFEEAC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DE-403C-A39F-EEA0CFEEAC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923</c:v>
                </c:pt>
                <c:pt idx="3">
                  <c:v>1048</c:v>
                </c:pt>
                <c:pt idx="6">
                  <c:v>1000</c:v>
                </c:pt>
                <c:pt idx="9">
                  <c:v>933</c:v>
                </c:pt>
                <c:pt idx="12">
                  <c:v>894</c:v>
                </c:pt>
              </c:numCache>
            </c:numRef>
          </c:val>
          <c:extLst>
            <c:ext xmlns:c16="http://schemas.microsoft.com/office/drawing/2014/chart" uri="{C3380CC4-5D6E-409C-BE32-E72D297353CC}">
              <c16:uniqueId val="{00000006-64DE-403C-A39F-EEA0CFEEAC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299</c:v>
                </c:pt>
                <c:pt idx="3">
                  <c:v>270</c:v>
                </c:pt>
                <c:pt idx="6">
                  <c:v>274</c:v>
                </c:pt>
                <c:pt idx="9">
                  <c:v>322</c:v>
                </c:pt>
                <c:pt idx="12">
                  <c:v>303</c:v>
                </c:pt>
              </c:numCache>
            </c:numRef>
          </c:val>
          <c:extLst>
            <c:ext xmlns:c16="http://schemas.microsoft.com/office/drawing/2014/chart" uri="{C3380CC4-5D6E-409C-BE32-E72D297353CC}">
              <c16:uniqueId val="{00000007-64DE-403C-A39F-EEA0CFEEAC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4652</c:v>
                </c:pt>
                <c:pt idx="3">
                  <c:v>4674</c:v>
                </c:pt>
                <c:pt idx="6">
                  <c:v>4508</c:v>
                </c:pt>
                <c:pt idx="9">
                  <c:v>4036</c:v>
                </c:pt>
                <c:pt idx="12">
                  <c:v>3618</c:v>
                </c:pt>
              </c:numCache>
            </c:numRef>
          </c:val>
          <c:extLst>
            <c:ext xmlns:c16="http://schemas.microsoft.com/office/drawing/2014/chart" uri="{C3380CC4-5D6E-409C-BE32-E72D297353CC}">
              <c16:uniqueId val="{00000008-64DE-403C-A39F-EEA0CFEEAC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c:v>
                </c:pt>
                <c:pt idx="3">
                  <c:v>8</c:v>
                </c:pt>
                <c:pt idx="6">
                  <c:v>7</c:v>
                </c:pt>
                <c:pt idx="9">
                  <c:v>5</c:v>
                </c:pt>
                <c:pt idx="12">
                  <c:v>4</c:v>
                </c:pt>
              </c:numCache>
            </c:numRef>
          </c:val>
          <c:extLst>
            <c:ext xmlns:c16="http://schemas.microsoft.com/office/drawing/2014/chart" uri="{C3380CC4-5D6E-409C-BE32-E72D297353CC}">
              <c16:uniqueId val="{00000009-64DE-403C-A39F-EEA0CFEEAC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12065</c:v>
                </c:pt>
                <c:pt idx="3">
                  <c:v>12264</c:v>
                </c:pt>
                <c:pt idx="6">
                  <c:v>13026</c:v>
                </c:pt>
                <c:pt idx="9">
                  <c:v>12638</c:v>
                </c:pt>
                <c:pt idx="12">
                  <c:v>12960</c:v>
                </c:pt>
              </c:numCache>
            </c:numRef>
          </c:val>
          <c:extLst>
            <c:ext xmlns:c16="http://schemas.microsoft.com/office/drawing/2014/chart" uri="{C3380CC4-5D6E-409C-BE32-E72D297353CC}">
              <c16:uniqueId val="{0000000A-64DE-403C-A39F-EEA0CFEEAC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436</c:v>
                </c:pt>
                <c:pt idx="2">
                  <c:v>#N/A</c:v>
                </c:pt>
                <c:pt idx="3">
                  <c:v>#N/A</c:v>
                </c:pt>
                <c:pt idx="4">
                  <c:v>463</c:v>
                </c:pt>
                <c:pt idx="5">
                  <c:v>#N/A</c:v>
                </c:pt>
                <c:pt idx="6">
                  <c:v>#N/A</c:v>
                </c:pt>
                <c:pt idx="7">
                  <c:v>1344</c:v>
                </c:pt>
                <c:pt idx="8">
                  <c:v>#N/A</c:v>
                </c:pt>
                <c:pt idx="9">
                  <c:v>#N/A</c:v>
                </c:pt>
                <c:pt idx="10">
                  <c:v>1308</c:v>
                </c:pt>
                <c:pt idx="11">
                  <c:v>#N/A</c:v>
                </c:pt>
                <c:pt idx="12">
                  <c:v>#N/A</c:v>
                </c:pt>
                <c:pt idx="13">
                  <c:v>847</c:v>
                </c:pt>
                <c:pt idx="14">
                  <c:v>#N/A</c:v>
                </c:pt>
              </c:numCache>
            </c:numRef>
          </c:val>
          <c:smooth val="0"/>
          <c:extLst>
            <c:ext xmlns:c16="http://schemas.microsoft.com/office/drawing/2014/chart" uri="{C3380CC4-5D6E-409C-BE32-E72D297353CC}">
              <c16:uniqueId val="{0000000B-64DE-403C-A39F-EEA0CFEEAC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2581</c:v>
                </c:pt>
                <c:pt idx="1">
                  <c:v>2391</c:v>
                </c:pt>
                <c:pt idx="2">
                  <c:v>2392</c:v>
                </c:pt>
              </c:numCache>
            </c:numRef>
          </c:val>
          <c:extLst>
            <c:ext xmlns:c16="http://schemas.microsoft.com/office/drawing/2014/chart" uri="{C3380CC4-5D6E-409C-BE32-E72D297353CC}">
              <c16:uniqueId val="{00000000-97A8-44C7-9468-FC4093DD58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1148</c:v>
                </c:pt>
                <c:pt idx="1">
                  <c:v>1056</c:v>
                </c:pt>
                <c:pt idx="2">
                  <c:v>1096</c:v>
                </c:pt>
              </c:numCache>
            </c:numRef>
          </c:val>
          <c:extLst>
            <c:ext xmlns:c16="http://schemas.microsoft.com/office/drawing/2014/chart" uri="{C3380CC4-5D6E-409C-BE32-E72D297353CC}">
              <c16:uniqueId val="{00000001-97A8-44C7-9468-FC4093DD58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2160</c:v>
                </c:pt>
                <c:pt idx="1">
                  <c:v>2262</c:v>
                </c:pt>
                <c:pt idx="2">
                  <c:v>2218</c:v>
                </c:pt>
              </c:numCache>
            </c:numRef>
          </c:val>
          <c:extLst>
            <c:ext xmlns:c16="http://schemas.microsoft.com/office/drawing/2014/chart" uri="{C3380CC4-5D6E-409C-BE32-E72D297353CC}">
              <c16:uniqueId val="{00000002-97A8-44C7-9468-FC4093DD58C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{93E1893B-7285-4098-9078-94625135C14C}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804-4ADF-A4A9-E89FFFFF1E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{E43BB4D4-BE1D-4F26-A13E-F12DDA69F775}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04-4ADF-A4A9-E89FFFFF1E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{4F9E5D5D-AD19-4D57-A9D6-A4FE41665DCE}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04-4ADF-A4A9-E89FFFFF1E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{6B7CCD28-32F8-4C64-93B4-47DD60D188B1}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04-4ADF-A4A9-E89FFFFF1E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{BDE38C6B-6B02-4890-A8A8-404B16FA47DB}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04-4ADF-A4A9-E89FFFFF1EC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{6490FA03-B469-4FA3-8F59-E15E5BA7131C}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804-4ADF-A4A9-E89FFFFF1EC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{95EC4EE1-E64E-4447-B784-75FF978C4CAD}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804-4ADF-A4A9-E89FFFFF1ECF}"/>
                </c:ext>
              </c:extLst>
            </c:dLbl>
            <c:dLbl>
              <c:idx val="24"/>
              <c:layout>
                <c:manualLayout>
                  <c:x val="-4.0242439562660624E-2"/>
                  <c:y val="-7.851684735482701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{83EAA0EF-D78A-4E81-B049-8B5522E0C27F}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804-4ADF-A4A9-E89FFFFF1EC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{4DE803FA-DE20-46EE-AECF-B7F5AD71580D}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804-4ADF-A4A9-E89FFFFF1E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57.5</c:v>
                </c:pt>
                <c:pt idx="8">
                  <c:v>61.8</c:v>
                </c:pt>
                <c:pt idx="16">
                  <c:v>63.3</c:v>
                </c:pt>
                <c:pt idx="24">
                  <c:v>59.8</c:v>
                </c:pt>
                <c:pt idx="32">
                  <c:v>60</c:v>
                </c:pt>
              </c:numCache>
            </c:numRef>
          </c:xVal>
          <c:yVal>
            <c:numRef>
              <c:f>公会計指標分析・財政指標組合せ分析表!$BP$51:$DC$51</c:f>
              <c:numCache>
                <c:formatCode>#,##0.0;"▲ "#,##0.0</c:formatCode>
                <c:ptCount val="40"/>
                <c:pt idx="0">
                  <c:v>9.1999999999999993</c:v>
                </c:pt>
                <c:pt idx="8">
                  <c:v>9.5</c:v>
                </c:pt>
                <c:pt idx="16">
                  <c:v>28</c:v>
                </c:pt>
                <c:pt idx="24">
                  <c:v>27.9</c:v>
                </c:pt>
                <c:pt idx="32">
                  <c:v>16.899999999999999</c:v>
                </c:pt>
              </c:numCache>
            </c:numRef>
          </c:yVal>
          <c:smooth val="0"/>
          <c:extLst>
            <c:ext xmlns:c16="http://schemas.microsoft.com/office/drawing/2014/chart" uri="{C3380CC4-5D6E-409C-BE32-E72D297353CC}">
              <c16:uniqueId val="{00000009-C804-4ADF-A4A9-E89FFFFF1EC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{1B573B05-E9CC-42C5-A77A-2CA4B9B7D467}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804-4ADF-A4A9-E89FFFFF1EC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{4350A58B-969B-406E-8B53-BDDDBF8FA2A2}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04-4ADF-A4A9-E89FFFFF1E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{52246943-0550-42CA-9840-C58C41CB2451}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04-4ADF-A4A9-E89FFFFF1E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{1F475993-B232-4D1D-9DC6-85A4753E15E1}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04-4ADF-A4A9-E89FFFFF1E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{44EB6A1C-419B-4BD1-8CA8-BEF37E254348}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04-4ADF-A4A9-E89FFFFF1ECF}"/>
                </c:ext>
              </c:extLst>
            </c:dLbl>
            <c:dLbl>
              <c:idx val="8"/>
              <c:layout>
                <c:manualLayout>
                  <c:x val="-2.3918511557145906E-2"/>
                  <c:y val="-5.0961236856903513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{7F8A27C1-B5B7-4B2A-A593-8F285EC38E71}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804-4ADF-A4A9-E89FFFFF1EC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{4862161C-C7CF-42FD-9D4D-9BE1BAC3B61B}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804-4ADF-A4A9-E89FFFFF1EC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{8145378A-24D1-4AF9-A063-E1379194CA60}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804-4ADF-A4A9-E89FFFFF1EC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{F23B5BE0-3409-4ACD-96A1-CEB1802981E4}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804-4ADF-A4A9-E89FFFFF1E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C804-4ADF-A4A9-E89FFFFF1ECF}"/>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{1F939B57-A25F-4FAF-8A19-A2EBB602758F}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6AA-481C-9347-660AC967CE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{ADA24BE0-BA0F-463C-806F-DD9FF6B16FBF}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AA-481C-9347-660AC967CE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{8A4AB5AA-AA1F-4D8B-B1BB-EC2D51B45E00}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AA-481C-9347-660AC967CE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{C4964AC4-975C-4661-B930-F77B246CD4F3}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AA-481C-9347-660AC967CE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{D0A5C621-0882-471D-ABA6-BAD47A94F02D}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AA-481C-9347-660AC967CE9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{F6019CAA-63FA-413A-9980-ED85AEB97E61}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6AA-481C-9347-660AC967CE9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{5BFC7574-A48C-49C9-A60D-0A4D5B69B99A}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6AA-481C-9347-660AC967CE9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{E4B56750-9397-46DD-9206-F72841874851}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6AA-481C-9347-660AC967CE9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{68F6B85F-DECF-4462-B3F9-F38AA898A484}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6AA-481C-9347-660AC967CE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14.1</c:v>
                </c:pt>
                <c:pt idx="16">
                  <c:v>13.3</c:v>
                </c:pt>
                <c:pt idx="24">
                  <c:v>11.4</c:v>
                </c:pt>
                <c:pt idx="32">
                  <c:v>9</c:v>
                </c:pt>
              </c:numCache>
            </c:numRef>
          </c:xVal>
          <c:yVal>
            <c:numRef>
              <c:f>公会計指標分析・財政指標組合せ分析表!$BP$73:$DC$73</c:f>
              <c:numCache>
                <c:formatCode>#,##0.0;"▲ "#,##0.0</c:formatCode>
                <c:ptCount val="40"/>
                <c:pt idx="0">
                  <c:v>9.1999999999999993</c:v>
                </c:pt>
                <c:pt idx="8">
                  <c:v>9.5</c:v>
                </c:pt>
                <c:pt idx="16">
                  <c:v>28</c:v>
                </c:pt>
                <c:pt idx="24">
                  <c:v>27.9</c:v>
                </c:pt>
                <c:pt idx="32">
                  <c:v>16.899999999999999</c:v>
                </c:pt>
              </c:numCache>
            </c:numRef>
          </c:yVal>
          <c:smooth val="0"/>
          <c:extLst>
            <c:ext xmlns:c16="http://schemas.microsoft.com/office/drawing/2014/chart" uri="{C3380CC4-5D6E-409C-BE32-E72D297353CC}">
              <c16:uniqueId val="{00000009-36AA-481C-9347-660AC967CE9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{FAF647F9-032C-403B-BAC7-2E742CB4C240}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6AA-481C-9347-660AC967CE9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{27403ECA-8EAF-4260-BD80-2342B5905F45}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AA-481C-9347-660AC967CE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{62F2E253-F060-49C9-BF61-6DF45A527699}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AA-481C-9347-660AC967CE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{34AC15FF-A358-44F8-B9A5-AD5D6A5B5F7C}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AA-481C-9347-660AC967CE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{DA60D7BF-5599-4A12-A0B0-1EE03556D62D}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AA-481C-9347-660AC967CE9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{155B4149-CD6F-4D27-BD73-151A89609294}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6AA-481C-9347-660AC967CE90}"/>
                </c:ext>
              </c:extLst>
            </c:dLbl>
            <c:dLbl>
              <c:idx val="16"/>
              <c:layout>
                <c:manualLayout>
                  <c:x val="0"/>
                  <c:y val="-1.015544140825408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{F531D9CE-4325-4A90-81C3-140378C67E2C}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6AA-481C-9347-660AC967CE90}"/>
                </c:ext>
              </c:extLst>
            </c:dLbl>
            <c:dLbl>
              <c:idx val="24"/>
              <c:layout>
                <c:manualLayout>
                  <c:x val="0"/>
                  <c:y val="1.015544140825408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{0B78E721-99F1-40FD-98DA-9C7F0AEC9815}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6AA-481C-9347-660AC967CE9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{A396A3F1-9599-4336-BD7B-EC1FBAC88403}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6AA-481C-9347-660AC967CE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36AA-481C-9347-660AC967CE90}"/>
            </c:ext>
          </c:extLst>
        </c:ser>
        <c:dLbls>
          <c:showLegendKey val="0"/>
          <c:showVal val="1"/>
          <c:showCatName val="0"/>
          <c:showSerName val="0"/>
          <c:showPercent val="0"/>
          <c:showBubbleSize val="0"/>
        </c:dLbls>
        <c:axId val="84219776"/>
        <c:axId val="84234240"/>
      </c:scatterChart>
      <c:valAx>
        <c:axId val="84219776"/>
        <c:scaling>
          <c:orientation val="maxMin"/>
          <c:max val="15"/>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・元利償還金は、既往債の償還完了や繰上償還等により減少傾向にある。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・算入公債費等は、合併特例債事業の償還額が増加しているものの、既往債の償還完了等により、全体としては減少傾向にある。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・実質公債費比率の分子についても既往債の償還完了及び繰上償還等により、減少傾向にある。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・将来負担額</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一般会計地方債現在高において、光ファイバー及び防災無線の更新事業を実施したことにより増加したが、下水道事業の公債費残高縮減により公営企業等繰入見込額が減少したことから前年度より減額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・充当可能財源等</a:t>
          </a:r>
          <a:r>
            <a:rPr kumimoji="1" lang="ja-JP" altLang="en-US" sz="1100" b="0" i="0" baseline="0">
              <a:solidFill>
                <a:schemeClr val="dk1"/>
              </a:solidFill>
              <a:effectLst/>
              <a:latin typeface="+mn-lt"/>
              <a:ea typeface="+mn-ea"/>
              <a:cs typeface="+mn-cs"/>
            </a:rPr>
            <a:t>は、地方債現在高において、交付税算入率が高い起債が占める割合が増加したことにより前年度より増額となった。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・上記の要因により将来負担比率は減少したが、今後も後世への負担を少しでも軽減するよ</a:t>
          </a:r>
          <a:r>
            <a:rPr kumimoji="1" lang="ja-JP" altLang="en-US" sz="1100" b="0" i="0" baseline="0">
              <a:solidFill>
                <a:schemeClr val="dk1"/>
              </a:solidFill>
              <a:effectLst/>
              <a:latin typeface="+mn-lt"/>
              <a:ea typeface="+mn-ea"/>
              <a:cs typeface="+mn-cs"/>
            </a:rPr>
            <a:t>う</a:t>
          </a:r>
          <a:r>
            <a:rPr kumimoji="1" lang="ja-JP" altLang="ja-JP" sz="1100" b="0" i="0" baseline="0">
              <a:solidFill>
                <a:schemeClr val="dk1"/>
              </a:solidFill>
              <a:effectLst/>
              <a:latin typeface="+mn-lt"/>
              <a:ea typeface="+mn-ea"/>
              <a:cs typeface="+mn-cs"/>
            </a:rPr>
            <a:t>新発債の抑制、交付税算入率の高い起債の効果的な</a:t>
          </a:r>
          <a:r>
            <a:rPr kumimoji="1" lang="ja-JP" altLang="en-US" sz="1100" b="0" i="0" baseline="0">
              <a:solidFill>
                <a:schemeClr val="dk1"/>
              </a:solidFill>
              <a:effectLst/>
              <a:latin typeface="+mn-lt"/>
              <a:ea typeface="+mn-ea"/>
              <a:cs typeface="+mn-cs"/>
            </a:rPr>
            <a:t>活用</a:t>
          </a:r>
          <a:r>
            <a:rPr kumimoji="1" lang="ja-JP" altLang="ja-JP" sz="1100" b="0" i="0" baseline="0">
              <a:solidFill>
                <a:schemeClr val="dk1"/>
              </a:solidFill>
              <a:effectLst/>
              <a:latin typeface="+mn-lt"/>
              <a:ea typeface="+mn-ea"/>
              <a:cs typeface="+mn-cs"/>
            </a:rPr>
            <a:t>及び繰上償還の実施等により、公債費の適正化に努める。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鳥取県湯梨浜町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ふるさと納税を原資とするふるさと湯梨浜応援基金の積立額が減少したことより全体で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災害等の不足の事態の備えとして、財政調整基金等を温存し、また大規模建設事業が実施が見込まれていることから、公債費の負担増に備えるため、減債基金の現在残高を維持していく。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・ふるさと振興まちづくり基金：地域住民の連帯の強化又は地域の特性を生かしたまちづくりを推進し、もって均衡ある町勢の発展に資する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・ふるさと湯梨浜応援基金　　：教育や子育て支援の向上、次世代に引き継ぐべき地域資源の保全、活用等を図るために寄附金を募り、それを財源に寄附者の湯梨浜町への思いを具体化することによって、多様な人々の参加による個性あふれるふるさと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・定住促進住宅基金　      　：定住促進住宅の大規模修繕その他の整備に必要な経費に充てる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・公共施設等建設基金　　　　：社会福祉施設、社会教育施設、学校、庁舎その他これらに類する施設で町が設置するものの建設事業費に充てる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　　：農業用用排水施設等の維持及び強化に係る活動等を推進する事業費に充てる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・ふるさと湯梨浜応援基金　　：寄附金（ふるさと納税）の実績に基づく減少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・定住促進住宅基金　      　：将来見込まれる大規模修繕等の費用を備えるための増加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　　：基金の使途に合致する事業に充当したことによる減少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・ふるさと振興まちづくり基金：随時取崩しての活用予定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・ふるさと湯梨浜応援基金　　：現状と同様、積立てた翌年度に、全額取崩して活用する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・定住促進住宅基金　      　：大規模修繕等の必要性が生じた時に取崩す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・公共施設等建設基金　　　　：現状維持を目指す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　　：基金の使途に合致する事業に充当し、計画的に取崩す予定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繰替運用、積立により微増となった。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災害等の不足の事態の備えとして、現在の積立額を維持していく。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積立により増額となった。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大規模建設事業の実施が見込まれていることから、公債費の負担増に備えるため、大きな歳入不足が生じないよう歳出削減に努め、現在残高を維持していく。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16,741
16,650
77.94
12,566,161
12,282,848
269,351
6,176,771
12,960,192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全国平均と比べ</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低く、鳥取県平均と比較すると、</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高い結果となった。本町は固定資産台帳を整備し、</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年度に公共施設等総合管理計画、令和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年度に施設種別ごと</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個別施設計画を</a:t>
          </a:r>
          <a:r>
            <a:rPr kumimoji="1" lang="ja-JP" altLang="en-US" sz="1100">
              <a:solidFill>
                <a:schemeClr val="dk1"/>
              </a:solidFill>
              <a:effectLst/>
              <a:latin typeface="+mn-lt"/>
              <a:ea typeface="+mn-ea"/>
              <a:cs typeface="+mn-cs"/>
            </a:rPr>
            <a:t>それぞれ</a:t>
          </a:r>
          <a:r>
            <a:rPr kumimoji="1" lang="ja-JP" altLang="ja-JP" sz="1100">
              <a:solidFill>
                <a:schemeClr val="dk1"/>
              </a:solidFill>
              <a:effectLst/>
              <a:latin typeface="+mn-lt"/>
              <a:ea typeface="+mn-ea"/>
              <a:cs typeface="+mn-cs"/>
            </a:rPr>
            <a:t>策定した。新設・改修費を分散化させ歳出予算の平準化を図りながら施設更新を実施する。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89552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8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59478</xdr:rowOff>
    </xdr:from>
    <xdr:to>
      <xdr:col>19</xdr:col>
      <xdr:colOff>187325</xdr:colOff>
      <xdr:row>30</xdr:row>
      <xdr:rowOff>161078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110278</xdr:rowOff>
    </xdr:from>
    <xdr:to>
      <xdr:col>23</xdr:col>
      <xdr:colOff>85725</xdr:colOff>
      <xdr:row>30</xdr:row>
      <xdr:rowOff>117475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025303"/>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13970</xdr:rowOff>
    </xdr:from>
    <xdr:to>
      <xdr:col>15</xdr:col>
      <xdr:colOff>187325</xdr:colOff>
      <xdr:row>31</xdr:row>
      <xdr:rowOff>115570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110278</xdr:rowOff>
    </xdr:from>
    <xdr:to>
      <xdr:col>19</xdr:col>
      <xdr:colOff>136525</xdr:colOff>
      <xdr:row>31</xdr:row>
      <xdr:rowOff>64770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6025303"/>
          <a:ext cx="762000" cy="12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10795</xdr:rowOff>
    </xdr:from>
    <xdr:to>
      <xdr:col>15</xdr:col>
      <xdr:colOff>136525</xdr:colOff>
      <xdr:row>31</xdr:row>
      <xdr:rowOff>64770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09727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148167</xdr:rowOff>
    </xdr:from>
    <xdr:to>
      <xdr:col>7</xdr:col>
      <xdr:colOff>187325</xdr:colOff>
      <xdr:row>30</xdr:row>
      <xdr:rowOff>78317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27517</xdr:rowOff>
    </xdr:from>
    <xdr:to>
      <xdr:col>11</xdr:col>
      <xdr:colOff>136525</xdr:colOff>
      <xdr:row>31</xdr:row>
      <xdr:rowOff>10795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942542"/>
          <a:ext cx="762000" cy="15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6155</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106697</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69444</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9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債務償還可能年数は、全国平均を</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上回り、鳥取県平均を</a:t>
          </a:r>
          <a:r>
            <a:rPr kumimoji="1" lang="en-US" altLang="ja-JP" sz="1100">
              <a:solidFill>
                <a:schemeClr val="dk1"/>
              </a:solidFill>
              <a:effectLst/>
              <a:latin typeface="+mn-lt"/>
              <a:ea typeface="+mn-ea"/>
              <a:cs typeface="+mn-cs"/>
            </a:rPr>
            <a:t>61.4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下回った。</a:t>
          </a:r>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繰上償還を</a:t>
          </a:r>
          <a:r>
            <a:rPr kumimoji="1" lang="ja-JP" altLang="en-US" sz="1100">
              <a:solidFill>
                <a:schemeClr val="dk1"/>
              </a:solidFill>
              <a:effectLst/>
              <a:latin typeface="+mn-lt"/>
              <a:ea typeface="+mn-ea"/>
              <a:cs typeface="+mn-cs"/>
            </a:rPr>
            <a:t>行うことで</a:t>
          </a:r>
          <a:r>
            <a:rPr kumimoji="1" lang="ja-JP" altLang="ja-JP" sz="1100">
              <a:solidFill>
                <a:schemeClr val="dk1"/>
              </a:solidFill>
              <a:effectLst/>
              <a:latin typeface="+mn-lt"/>
              <a:ea typeface="+mn-ea"/>
              <a:cs typeface="+mn-cs"/>
            </a:rPr>
            <a:t>地方債現在高</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に努めている</a:t>
          </a:r>
          <a:r>
            <a:rPr kumimoji="1" lang="ja-JP" altLang="ja-JP" sz="1100">
              <a:solidFill>
                <a:schemeClr val="dk1"/>
              </a:solidFill>
              <a:effectLst/>
              <a:latin typeface="+mn-lt"/>
              <a:ea typeface="+mn-ea"/>
              <a:cs typeface="+mn-cs"/>
            </a:rPr>
            <a:t>。今後も、地方債発行額の抑制</a:t>
          </a:r>
          <a:r>
            <a:rPr kumimoji="1" lang="ja-JP" altLang="en-US" sz="1100">
              <a:solidFill>
                <a:schemeClr val="dk1"/>
              </a:solidFill>
              <a:effectLst/>
              <a:latin typeface="+mn-lt"/>
              <a:ea typeface="+mn-ea"/>
              <a:cs typeface="+mn-cs"/>
            </a:rPr>
            <a:t>と繰上償還により</a:t>
          </a:r>
          <a:r>
            <a:rPr kumimoji="1" lang="ja-JP" altLang="ja-JP" sz="1100">
              <a:solidFill>
                <a:schemeClr val="dk1"/>
              </a:solidFill>
              <a:effectLst/>
              <a:latin typeface="+mn-lt"/>
              <a:ea typeface="+mn-ea"/>
              <a:cs typeface="+mn-cs"/>
            </a:rPr>
            <a:t>、地方債現在高を減少させていく。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38816</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78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106856</xdr:rowOff>
    </xdr:from>
    <xdr:to>
      <xdr:col>76</xdr:col>
      <xdr:colOff>73025</xdr:colOff>
      <xdr:row>31</xdr:row>
      <xdr:rowOff>37006</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02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85283</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00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157353</xdr:rowOff>
    </xdr:from>
    <xdr:to>
      <xdr:col>72</xdr:col>
      <xdr:colOff>123825</xdr:colOff>
      <xdr:row>31</xdr:row>
      <xdr:rowOff>87503</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0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157656</xdr:rowOff>
    </xdr:from>
    <xdr:to>
      <xdr:col>76</xdr:col>
      <xdr:colOff>22225</xdr:colOff>
      <xdr:row>31</xdr:row>
      <xdr:rowOff>36703</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072681"/>
          <a:ext cx="711200" cy="5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113453</xdr:rowOff>
    </xdr:from>
    <xdr:to>
      <xdr:col>68</xdr:col>
      <xdr:colOff>123825</xdr:colOff>
      <xdr:row>31</xdr:row>
      <xdr:rowOff>43603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164253</xdr:rowOff>
    </xdr:from>
    <xdr:to>
      <xdr:col>72</xdr:col>
      <xdr:colOff>73025</xdr:colOff>
      <xdr:row>31</xdr:row>
      <xdr:rowOff>36703</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6079278"/>
          <a:ext cx="762000" cy="4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62237</xdr:rowOff>
    </xdr:from>
    <xdr:to>
      <xdr:col>64</xdr:col>
      <xdr:colOff>123825</xdr:colOff>
      <xdr:row>30</xdr:row>
      <xdr:rowOff>163837</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9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113037</xdr:rowOff>
    </xdr:from>
    <xdr:to>
      <xdr:col>68</xdr:col>
      <xdr:colOff>73025</xdr:colOff>
      <xdr:row>30</xdr:row>
      <xdr:rowOff>164253</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028062"/>
          <a:ext cx="762000" cy="5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50962</xdr:rowOff>
    </xdr:from>
    <xdr:to>
      <xdr:col>60</xdr:col>
      <xdr:colOff>123825</xdr:colOff>
      <xdr:row>30</xdr:row>
      <xdr:rowOff>152562</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9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101762</xdr:rowOff>
    </xdr:from>
    <xdr:to>
      <xdr:col>64</xdr:col>
      <xdr:colOff>73025</xdr:colOff>
      <xdr:row>30</xdr:row>
      <xdr:rowOff>113037</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6016787"/>
          <a:ext cx="7620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518</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144261</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156495</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152205</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60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78630</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16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34730</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12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154964</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06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169089</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574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16,741
16,650
77.94
12,566,161
12,282,848
269,351
6,176,771
12,960,192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160037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154940</xdr:rowOff>
    </xdr:from>
    <xdr:to>
      <xdr:col>20</xdr:col>
      <xdr:colOff>38100</xdr:colOff>
      <xdr:row>38</xdr:row>
      <xdr:rowOff>85090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34290</xdr:rowOff>
    </xdr:from>
    <xdr:to>
      <xdr:col>24</xdr:col>
      <xdr:colOff>63500</xdr:colOff>
      <xdr:row>38</xdr:row>
      <xdr:rowOff>60960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493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133985</xdr:rowOff>
    </xdr:from>
    <xdr:to>
      <xdr:col>15</xdr:col>
      <xdr:colOff>101600</xdr:colOff>
      <xdr:row>38</xdr:row>
      <xdr:rowOff>64135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xdr:rowOff>
    </xdr:from>
    <xdr:to>
      <xdr:col>19</xdr:col>
      <xdr:colOff>177800</xdr:colOff>
      <xdr:row>38</xdr:row>
      <xdr:rowOff>34290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284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95885</xdr:rowOff>
    </xdr:from>
    <xdr:to>
      <xdr:col>10</xdr:col>
      <xdr:colOff>165100</xdr:colOff>
      <xdr:row>38</xdr:row>
      <xdr:rowOff>26035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146685</xdr:rowOff>
    </xdr:from>
    <xdr:to>
      <xdr:col>15</xdr:col>
      <xdr:colOff>50800</xdr:colOff>
      <xdr:row>38</xdr:row>
      <xdr:rowOff>13335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903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53975</xdr:rowOff>
    </xdr:from>
    <xdr:to>
      <xdr:col>6</xdr:col>
      <xdr:colOff>38100</xdr:colOff>
      <xdr:row>37</xdr:row>
      <xdr:rowOff>155575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104775</xdr:rowOff>
    </xdr:from>
    <xdr:to>
      <xdr:col>10</xdr:col>
      <xdr:colOff>114300</xdr:colOff>
      <xdr:row>37</xdr:row>
      <xdr:rowOff>146685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484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36847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76217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55262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17162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652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69944</xdr:rowOff>
    </xdr:from>
    <xdr:to>
      <xdr:col>55</xdr:col>
      <xdr:colOff>50800</xdr:colOff>
      <xdr:row>42</xdr:row>
      <xdr:rowOff>94</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09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13980</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70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70088</xdr:rowOff>
    </xdr:from>
    <xdr:to>
      <xdr:col>50</xdr:col>
      <xdr:colOff>165100</xdr:colOff>
      <xdr:row>42</xdr:row>
      <xdr:rowOff>238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0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120744</xdr:rowOff>
    </xdr:from>
    <xdr:to>
      <xdr:col>55</xdr:col>
      <xdr:colOff>0</xdr:colOff>
      <xdr:row>41</xdr:row>
      <xdr:rowOff>120888</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150194"/>
          <a:ext cx="8382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70196</xdr:rowOff>
    </xdr:from>
    <xdr:to>
      <xdr:col>46</xdr:col>
      <xdr:colOff>38100</xdr:colOff>
      <xdr:row>42</xdr:row>
      <xdr:rowOff>346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09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120888</xdr:rowOff>
    </xdr:from>
    <xdr:to>
      <xdr:col>50</xdr:col>
      <xdr:colOff>114300</xdr:colOff>
      <xdr:row>41</xdr:row>
      <xdr:rowOff>120996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7150338"/>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70262</xdr:rowOff>
    </xdr:from>
    <xdr:to>
      <xdr:col>41</xdr:col>
      <xdr:colOff>101600</xdr:colOff>
      <xdr:row>42</xdr:row>
      <xdr:rowOff>412</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09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120996</xdr:rowOff>
    </xdr:from>
    <xdr:to>
      <xdr:col>45</xdr:col>
      <xdr:colOff>177800</xdr:colOff>
      <xdr:row>41</xdr:row>
      <xdr:rowOff>121062</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7150446"/>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71826</xdr:rowOff>
    </xdr:from>
    <xdr:to>
      <xdr:col>36</xdr:col>
      <xdr:colOff>165100</xdr:colOff>
      <xdr:row>42</xdr:row>
      <xdr:rowOff>1976</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71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121062</xdr:rowOff>
    </xdr:from>
    <xdr:to>
      <xdr:col>41</xdr:col>
      <xdr:colOff>50800</xdr:colOff>
      <xdr:row>41</xdr:row>
      <xdr:rowOff>122626</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7150512"/>
          <a:ext cx="889000" cy="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12681</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162815</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719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162923</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71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162989</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719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164553</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719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E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E00-0000AB000000}"/>
            </a:ext>
          </a:extLst>
        </xdr:cNvPr>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E00-0000AD000000}"/>
            </a:ext>
          </a:extLst>
        </xdr:cNvPr>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66692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E00-0000AF000000}"/>
            </a:ext>
          </a:extLst>
        </xdr:cNvPr>
        <xdr:cNvSpPr txBox="1"/>
      </xdr:nvSpPr>
      <xdr:spPr>
        <a:xfrm>
          <a:off x="4673600" y="1018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55880</xdr:rowOff>
    </xdr:from>
    <xdr:to>
      <xdr:col>24</xdr:col>
      <xdr:colOff>114300</xdr:colOff>
      <xdr:row>59</xdr:row>
      <xdr:rowOff>157480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584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78757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E00-0000BB000000}"/>
            </a:ext>
          </a:extLst>
        </xdr:cNvPr>
        <xdr:cNvSpPr txBox="1"/>
      </xdr:nvSpPr>
      <xdr:spPr>
        <a:xfrm>
          <a:off x="4673600"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63500</xdr:rowOff>
    </xdr:from>
    <xdr:to>
      <xdr:col>20</xdr:col>
      <xdr:colOff>38100</xdr:colOff>
      <xdr:row>59</xdr:row>
      <xdr:rowOff>165100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746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106680</xdr:rowOff>
    </xdr:from>
    <xdr:to>
      <xdr:col>24</xdr:col>
      <xdr:colOff>63500</xdr:colOff>
      <xdr:row>59</xdr:row>
      <xdr:rowOff>114300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flipV="1">
          <a:off x="3797300" y="102222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118745</xdr:rowOff>
    </xdr:from>
    <xdr:to>
      <xdr:col>15</xdr:col>
      <xdr:colOff>101600</xdr:colOff>
      <xdr:row>60</xdr:row>
      <xdr:rowOff>48895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857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114300</xdr:rowOff>
    </xdr:from>
    <xdr:to>
      <xdr:col>19</xdr:col>
      <xdr:colOff>177800</xdr:colOff>
      <xdr:row>59</xdr:row>
      <xdr:rowOff>169545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flipV="1">
          <a:off x="2908300" y="102298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86360</xdr:rowOff>
    </xdr:from>
    <xdr:to>
      <xdr:col>10</xdr:col>
      <xdr:colOff>165100</xdr:colOff>
      <xdr:row>60</xdr:row>
      <xdr:rowOff>16510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968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137160</xdr:rowOff>
    </xdr:from>
    <xdr:to>
      <xdr:col>15</xdr:col>
      <xdr:colOff>50800</xdr:colOff>
      <xdr:row>59</xdr:row>
      <xdr:rowOff>169545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019300" y="102527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55880</xdr:rowOff>
    </xdr:from>
    <xdr:to>
      <xdr:col>6</xdr:col>
      <xdr:colOff>38100</xdr:colOff>
      <xdr:row>59</xdr:row>
      <xdr:rowOff>157480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079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106680</xdr:rowOff>
    </xdr:from>
    <xdr:to>
      <xdr:col>10</xdr:col>
      <xdr:colOff>114300</xdr:colOff>
      <xdr:row>59</xdr:row>
      <xdr:rowOff>137160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130300" y="102222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161942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10177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40022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148607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42569</xdr:rowOff>
    </xdr:from>
    <xdr:to>
      <xdr:col>55</xdr:col>
      <xdr:colOff>50800</xdr:colOff>
      <xdr:row>64</xdr:row>
      <xdr:rowOff>144169</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10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128946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93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44046</xdr:rowOff>
    </xdr:from>
    <xdr:to>
      <xdr:col>50</xdr:col>
      <xdr:colOff>165100</xdr:colOff>
      <xdr:row>64</xdr:row>
      <xdr:rowOff>145646</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10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93369</xdr:rowOff>
    </xdr:from>
    <xdr:to>
      <xdr:col>55</xdr:col>
      <xdr:colOff>0</xdr:colOff>
      <xdr:row>64</xdr:row>
      <xdr:rowOff>94846</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1066169"/>
          <a:ext cx="838200" cy="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47051</xdr:rowOff>
    </xdr:from>
    <xdr:to>
      <xdr:col>46</xdr:col>
      <xdr:colOff>38100</xdr:colOff>
      <xdr:row>64</xdr:row>
      <xdr:rowOff>148651</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101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94846</xdr:rowOff>
    </xdr:from>
    <xdr:to>
      <xdr:col>50</xdr:col>
      <xdr:colOff>114300</xdr:colOff>
      <xdr:row>64</xdr:row>
      <xdr:rowOff>97851</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1067646"/>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47144</xdr:rowOff>
    </xdr:from>
    <xdr:to>
      <xdr:col>41</xdr:col>
      <xdr:colOff>101600</xdr:colOff>
      <xdr:row>64</xdr:row>
      <xdr:rowOff>148744</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101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97851</xdr:rowOff>
    </xdr:from>
    <xdr:to>
      <xdr:col>45</xdr:col>
      <xdr:colOff>177800</xdr:colOff>
      <xdr:row>64</xdr:row>
      <xdr:rowOff>97944</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1070651"/>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47245</xdr:rowOff>
    </xdr:from>
    <xdr:to>
      <xdr:col>36</xdr:col>
      <xdr:colOff>165100</xdr:colOff>
      <xdr:row>64</xdr:row>
      <xdr:rowOff>148845</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10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97944</xdr:rowOff>
    </xdr:from>
    <xdr:to>
      <xdr:col>41</xdr:col>
      <xdr:colOff>50800</xdr:colOff>
      <xdr:row>64</xdr:row>
      <xdr:rowOff>98045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1070744"/>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136773</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1110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139778</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1111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139871</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1111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139972</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705111" y="1111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119578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178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130992</xdr:rowOff>
    </xdr:from>
    <xdr:to>
      <xdr:col>24</xdr:col>
      <xdr:colOff>114300</xdr:colOff>
      <xdr:row>86</xdr:row>
      <xdr:rowOff>61142</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109419</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68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117929</xdr:rowOff>
    </xdr:from>
    <xdr:to>
      <xdr:col>20</xdr:col>
      <xdr:colOff>38100</xdr:colOff>
      <xdr:row>86</xdr:row>
      <xdr:rowOff>48079</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6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168729</xdr:rowOff>
    </xdr:from>
    <xdr:to>
      <xdr:col>24</xdr:col>
      <xdr:colOff>63500</xdr:colOff>
      <xdr:row>86</xdr:row>
      <xdr:rowOff>10342</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74197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104866</xdr:rowOff>
    </xdr:from>
    <xdr:to>
      <xdr:col>15</xdr:col>
      <xdr:colOff>101600</xdr:colOff>
      <xdr:row>86</xdr:row>
      <xdr:rowOff>35016</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6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155666</xdr:rowOff>
    </xdr:from>
    <xdr:to>
      <xdr:col>19</xdr:col>
      <xdr:colOff>177800</xdr:colOff>
      <xdr:row>85</xdr:row>
      <xdr:rowOff>168729</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72891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86905</xdr:rowOff>
    </xdr:from>
    <xdr:to>
      <xdr:col>10</xdr:col>
      <xdr:colOff>165100</xdr:colOff>
      <xdr:row>86</xdr:row>
      <xdr:rowOff>17055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137705</xdr:rowOff>
    </xdr:from>
    <xdr:to>
      <xdr:col>15</xdr:col>
      <xdr:colOff>50800</xdr:colOff>
      <xdr:row>85</xdr:row>
      <xdr:rowOff>155666</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71095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68943</xdr:rowOff>
    </xdr:from>
    <xdr:to>
      <xdr:col>6</xdr:col>
      <xdr:colOff>38100</xdr:colOff>
      <xdr:row>85</xdr:row>
      <xdr:rowOff>170543</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119743</xdr:rowOff>
    </xdr:from>
    <xdr:to>
      <xdr:col>10</xdr:col>
      <xdr:colOff>114300</xdr:colOff>
      <xdr:row>85</xdr:row>
      <xdr:rowOff>137705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69299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23784</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08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54808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113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58075</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116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45011</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39206</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78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26143</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77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8182</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161670</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73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132478</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19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75692</xdr:rowOff>
    </xdr:from>
    <xdr:to>
      <xdr:col>55</xdr:col>
      <xdr:colOff>50800</xdr:colOff>
      <xdr:row>85</xdr:row>
      <xdr:rowOff>5842</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47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54119</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45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77597</xdr:rowOff>
    </xdr:from>
    <xdr:to>
      <xdr:col>50</xdr:col>
      <xdr:colOff>165100</xdr:colOff>
      <xdr:row>85</xdr:row>
      <xdr:rowOff>7747</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47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126492</xdr:rowOff>
    </xdr:from>
    <xdr:to>
      <xdr:col>55</xdr:col>
      <xdr:colOff>0</xdr:colOff>
      <xdr:row>84</xdr:row>
      <xdr:rowOff>128397</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452829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80263</xdr:rowOff>
    </xdr:from>
    <xdr:to>
      <xdr:col>46</xdr:col>
      <xdr:colOff>38100</xdr:colOff>
      <xdr:row>85</xdr:row>
      <xdr:rowOff>10413</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4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128397</xdr:rowOff>
    </xdr:from>
    <xdr:to>
      <xdr:col>50</xdr:col>
      <xdr:colOff>114300</xdr:colOff>
      <xdr:row>84</xdr:row>
      <xdr:rowOff>131063</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750300" y="14530197"/>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81407</xdr:rowOff>
    </xdr:from>
    <xdr:to>
      <xdr:col>41</xdr:col>
      <xdr:colOff>101600</xdr:colOff>
      <xdr:row>85</xdr:row>
      <xdr:rowOff>11557</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4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131063</xdr:rowOff>
    </xdr:from>
    <xdr:to>
      <xdr:col>45</xdr:col>
      <xdr:colOff>177800</xdr:colOff>
      <xdr:row>84</xdr:row>
      <xdr:rowOff>132207</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861300" y="1453286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82169</xdr:rowOff>
    </xdr:from>
    <xdr:to>
      <xdr:col>36</xdr:col>
      <xdr:colOff>165100</xdr:colOff>
      <xdr:row>85</xdr:row>
      <xdr:rowOff>12319</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4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132207</xdr:rowOff>
    </xdr:from>
    <xdr:to>
      <xdr:col>41</xdr:col>
      <xdr:colOff>50800</xdr:colOff>
      <xdr:row>84</xdr:row>
      <xdr:rowOff>132969</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72300" y="1453400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87520</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1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31132</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0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53612</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13606</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170324</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457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1540</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457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2684</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3446</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457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00000000-0008-0000-0E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167639</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4634865" y="17152620"/>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00000000-0008-0000-0E00-000092010000}"/>
            </a:ext>
          </a:extLst>
        </xdr:cNvPr>
        <xdr:cNvSpPr txBox="1"/>
      </xdr:nvSpPr>
      <xdr:spPr>
        <a:xfrm>
          <a:off x="4673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167639</xdr:rowOff>
    </xdr:from>
    <xdr:to>
      <xdr:col>24</xdr:col>
      <xdr:colOff>152400</xdr:colOff>
      <xdr:row>108</xdr:row>
      <xdr:rowOff>167639</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00000000-0008-0000-0E00-000094010000}"/>
            </a:ext>
          </a:extLst>
        </xdr:cNvPr>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106697</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00000000-0008-0000-0E00-000096010000}"/>
            </a:ext>
          </a:extLst>
        </xdr:cNvPr>
        <xdr:cNvSpPr txBox="1"/>
      </xdr:nvSpPr>
      <xdr:spPr>
        <a:xfrm>
          <a:off x="4673600" y="18451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128270</xdr:rowOff>
    </xdr:from>
    <xdr:to>
      <xdr:col>24</xdr:col>
      <xdr:colOff>114300</xdr:colOff>
      <xdr:row>108</xdr:row>
      <xdr:rowOff>58420</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4584700" y="184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162561</xdr:rowOff>
    </xdr:from>
    <xdr:to>
      <xdr:col>20</xdr:col>
      <xdr:colOff>38100</xdr:colOff>
      <xdr:row>103</xdr:row>
      <xdr:rowOff>92711</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3746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160274</xdr:rowOff>
    </xdr:from>
    <xdr:to>
      <xdr:col>15</xdr:col>
      <xdr:colOff>101600</xdr:colOff>
      <xdr:row>106</xdr:row>
      <xdr:rowOff>90424</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28575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45974</xdr:rowOff>
    </xdr:from>
    <xdr:to>
      <xdr:col>10</xdr:col>
      <xdr:colOff>165100</xdr:colOff>
      <xdr:row>107</xdr:row>
      <xdr:rowOff>147574</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968500" y="183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148844</xdr:rowOff>
    </xdr:from>
    <xdr:to>
      <xdr:col>6</xdr:col>
      <xdr:colOff>38100</xdr:colOff>
      <xdr:row>107</xdr:row>
      <xdr:rowOff>78994</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079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146558</xdr:rowOff>
    </xdr:from>
    <xdr:to>
      <xdr:col>24</xdr:col>
      <xdr:colOff>114300</xdr:colOff>
      <xdr:row>102</xdr:row>
      <xdr:rowOff>76708</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45847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169435</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00000000-0008-0000-0E00-0000A2010000}"/>
            </a:ext>
          </a:extLst>
        </xdr:cNvPr>
        <xdr:cNvSpPr txBox="1"/>
      </xdr:nvSpPr>
      <xdr:spPr>
        <a:xfrm>
          <a:off x="4673600" y="1731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55118</xdr:rowOff>
    </xdr:from>
    <xdr:to>
      <xdr:col>20</xdr:col>
      <xdr:colOff>38100</xdr:colOff>
      <xdr:row>101</xdr:row>
      <xdr:rowOff>156718</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3746500" y="1737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105918</xdr:rowOff>
    </xdr:from>
    <xdr:to>
      <xdr:col>24</xdr:col>
      <xdr:colOff>63500</xdr:colOff>
      <xdr:row>102</xdr:row>
      <xdr:rowOff>25908</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3797300" y="1742236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139700</xdr:rowOff>
    </xdr:from>
    <xdr:to>
      <xdr:col>15</xdr:col>
      <xdr:colOff>101600</xdr:colOff>
      <xdr:row>101</xdr:row>
      <xdr:rowOff>69850</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2857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19050</xdr:rowOff>
    </xdr:from>
    <xdr:to>
      <xdr:col>19</xdr:col>
      <xdr:colOff>177800</xdr:colOff>
      <xdr:row>101</xdr:row>
      <xdr:rowOff>105918</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2908300" y="173355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52832</xdr:rowOff>
    </xdr:from>
    <xdr:to>
      <xdr:col>10</xdr:col>
      <xdr:colOff>165100</xdr:colOff>
      <xdr:row>100</xdr:row>
      <xdr:rowOff>154432</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968500" y="171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103632</xdr:rowOff>
    </xdr:from>
    <xdr:to>
      <xdr:col>15</xdr:col>
      <xdr:colOff>50800</xdr:colOff>
      <xdr:row>101</xdr:row>
      <xdr:rowOff>19050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2019300" y="172486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132842</xdr:rowOff>
    </xdr:from>
    <xdr:to>
      <xdr:col>6</xdr:col>
      <xdr:colOff>38100</xdr:colOff>
      <xdr:row>100</xdr:row>
      <xdr:rowOff>62992</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079500" y="171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12192</xdr:rowOff>
    </xdr:from>
    <xdr:to>
      <xdr:col>10</xdr:col>
      <xdr:colOff>114300</xdr:colOff>
      <xdr:row>100</xdr:row>
      <xdr:rowOff>103632</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130300" y="171571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83838</xdr:rowOff>
    </xdr:from>
    <xdr:ext cx="405111" cy="259045"/>
    <xdr:sp macro="" textlink="">
      <xdr:nvSpPr>
        <xdr:cNvPr id="427" name="n_1aveValue【港湾・漁港】&#10;有形固定資産減価償却率">
          <a:extLst>
            <a:ext uri="{FF2B5EF4-FFF2-40B4-BE49-F238E27FC236}">
              <a16:creationId xmlns:a16="http://schemas.microsoft.com/office/drawing/2014/main" id="{00000000-0008-0000-0E00-0000AB010000}"/>
            </a:ext>
          </a:extLst>
        </xdr:cNvPr>
        <xdr:cNvSpPr txBox="1"/>
      </xdr:nvSpPr>
      <xdr:spPr>
        <a:xfrm>
          <a:off x="35820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81551</xdr:rowOff>
    </xdr:from>
    <xdr:ext cx="405111" cy="259045"/>
    <xdr:sp macro="" textlink="">
      <xdr:nvSpPr>
        <xdr:cNvPr id="428" name="n_2aveValue【港湾・漁港】&#10;有形固定資産減価償却率">
          <a:extLst>
            <a:ext uri="{FF2B5EF4-FFF2-40B4-BE49-F238E27FC236}">
              <a16:creationId xmlns:a16="http://schemas.microsoft.com/office/drawing/2014/main" id="{00000000-0008-0000-0E00-0000AC010000}"/>
            </a:ext>
          </a:extLst>
        </xdr:cNvPr>
        <xdr:cNvSpPr txBox="1"/>
      </xdr:nvSpPr>
      <xdr:spPr>
        <a:xfrm>
          <a:off x="2705744" y="1825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138701</xdr:rowOff>
    </xdr:from>
    <xdr:ext cx="405111" cy="259045"/>
    <xdr:sp macro="" textlink="">
      <xdr:nvSpPr>
        <xdr:cNvPr id="429" name="n_3aveValue【港湾・漁港】&#10;有形固定資産減価償却率">
          <a:extLst>
            <a:ext uri="{FF2B5EF4-FFF2-40B4-BE49-F238E27FC236}">
              <a16:creationId xmlns:a16="http://schemas.microsoft.com/office/drawing/2014/main" id="{00000000-0008-0000-0E00-0000AD010000}"/>
            </a:ext>
          </a:extLst>
        </xdr:cNvPr>
        <xdr:cNvSpPr txBox="1"/>
      </xdr:nvSpPr>
      <xdr:spPr>
        <a:xfrm>
          <a:off x="1816744" y="1848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70121</xdr:rowOff>
    </xdr:from>
    <xdr:ext cx="405111" cy="259045"/>
    <xdr:sp macro="" textlink="">
      <xdr:nvSpPr>
        <xdr:cNvPr id="430" name="n_4aveValue【港湾・漁港】&#10;有形固定資産減価償却率">
          <a:extLst>
            <a:ext uri="{FF2B5EF4-FFF2-40B4-BE49-F238E27FC236}">
              <a16:creationId xmlns:a16="http://schemas.microsoft.com/office/drawing/2014/main" id="{00000000-0008-0000-0E00-0000AE010000}"/>
            </a:ext>
          </a:extLst>
        </xdr:cNvPr>
        <xdr:cNvSpPr txBox="1"/>
      </xdr:nvSpPr>
      <xdr:spPr>
        <a:xfrm>
          <a:off x="927744"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1795</xdr:rowOff>
    </xdr:from>
    <xdr:ext cx="405111" cy="259045"/>
    <xdr:sp macro="" textlink="">
      <xdr:nvSpPr>
        <xdr:cNvPr id="431" name="n_1mainValue【港湾・漁港】&#10;有形固定資産減価償却率">
          <a:extLst>
            <a:ext uri="{FF2B5EF4-FFF2-40B4-BE49-F238E27FC236}">
              <a16:creationId xmlns:a16="http://schemas.microsoft.com/office/drawing/2014/main" id="{00000000-0008-0000-0E00-0000AF010000}"/>
            </a:ext>
          </a:extLst>
        </xdr:cNvPr>
        <xdr:cNvSpPr txBox="1"/>
      </xdr:nvSpPr>
      <xdr:spPr>
        <a:xfrm>
          <a:off x="3582044" y="1714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86377</xdr:rowOff>
    </xdr:from>
    <xdr:ext cx="405111" cy="259045"/>
    <xdr:sp macro="" textlink="">
      <xdr:nvSpPr>
        <xdr:cNvPr id="432" name="n_2mainValue【港湾・漁港】&#10;有形固定資産減価償却率">
          <a:extLst>
            <a:ext uri="{FF2B5EF4-FFF2-40B4-BE49-F238E27FC236}">
              <a16:creationId xmlns:a16="http://schemas.microsoft.com/office/drawing/2014/main" id="{00000000-0008-0000-0E00-0000B0010000}"/>
            </a:ext>
          </a:extLst>
        </xdr:cNvPr>
        <xdr:cNvSpPr txBox="1"/>
      </xdr:nvSpPr>
      <xdr:spPr>
        <a:xfrm>
          <a:off x="2705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170959</xdr:rowOff>
    </xdr:from>
    <xdr:ext cx="405111" cy="259045"/>
    <xdr:sp macro="" textlink="">
      <xdr:nvSpPr>
        <xdr:cNvPr id="433" name="n_3mainValue【港湾・漁港】&#10;有形固定資産減価償却率">
          <a:extLst>
            <a:ext uri="{FF2B5EF4-FFF2-40B4-BE49-F238E27FC236}">
              <a16:creationId xmlns:a16="http://schemas.microsoft.com/office/drawing/2014/main" id="{00000000-0008-0000-0E00-0000B1010000}"/>
            </a:ext>
          </a:extLst>
        </xdr:cNvPr>
        <xdr:cNvSpPr txBox="1"/>
      </xdr:nvSpPr>
      <xdr:spPr>
        <a:xfrm>
          <a:off x="1816744" y="1697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79519</xdr:rowOff>
    </xdr:from>
    <xdr:ext cx="405111" cy="259045"/>
    <xdr:sp macro="" textlink="">
      <xdr:nvSpPr>
        <xdr:cNvPr id="434" name="n_4mainValue【港湾・漁港】&#10;有形固定資産減価償却率">
          <a:extLst>
            <a:ext uri="{FF2B5EF4-FFF2-40B4-BE49-F238E27FC236}">
              <a16:creationId xmlns:a16="http://schemas.microsoft.com/office/drawing/2014/main" id="{00000000-0008-0000-0E00-0000B2010000}"/>
            </a:ext>
          </a:extLst>
        </xdr:cNvPr>
        <xdr:cNvSpPr txBox="1"/>
      </xdr:nvSpPr>
      <xdr:spPr>
        <a:xfrm>
          <a:off x="927744" y="1688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00000000-0008-0000-0E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132099</xdr:rowOff>
    </xdr:from>
    <xdr:to>
      <xdr:col>54</xdr:col>
      <xdr:colOff>189865</xdr:colOff>
      <xdr:row>108</xdr:row>
      <xdr:rowOff>71281</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flipV="1">
          <a:off x="10476865" y="17448549"/>
          <a:ext cx="0" cy="1139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75108</xdr:rowOff>
    </xdr:from>
    <xdr:ext cx="534377" cy="259045"/>
    <xdr:sp macro="" textlink="">
      <xdr:nvSpPr>
        <xdr:cNvPr id="457" name="【港湾・漁港】&#10;一人当たり有形固定資産（償却資産）額最小値テキスト">
          <a:extLst>
            <a:ext uri="{FF2B5EF4-FFF2-40B4-BE49-F238E27FC236}">
              <a16:creationId xmlns:a16="http://schemas.microsoft.com/office/drawing/2014/main" id="{00000000-0008-0000-0E00-0000C9010000}"/>
            </a:ext>
          </a:extLst>
        </xdr:cNvPr>
        <xdr:cNvSpPr txBox="1"/>
      </xdr:nvSpPr>
      <xdr:spPr>
        <a:xfrm>
          <a:off x="10515600" y="1859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71281</xdr:rowOff>
    </xdr:from>
    <xdr:to>
      <xdr:col>55</xdr:col>
      <xdr:colOff>88900</xdr:colOff>
      <xdr:row>108</xdr:row>
      <xdr:rowOff>71281</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0388600" y="1858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78776</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00000000-0008-0000-0E00-0000CB010000}"/>
            </a:ext>
          </a:extLst>
        </xdr:cNvPr>
        <xdr:cNvSpPr txBox="1"/>
      </xdr:nvSpPr>
      <xdr:spPr>
        <a:xfrm>
          <a:off x="10515600" y="172237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132099</xdr:rowOff>
    </xdr:from>
    <xdr:to>
      <xdr:col>55</xdr:col>
      <xdr:colOff>88900</xdr:colOff>
      <xdr:row>101</xdr:row>
      <xdr:rowOff>132099</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0388600" y="17448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152130</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00000000-0008-0000-0E00-0000CD010000}"/>
            </a:ext>
          </a:extLst>
        </xdr:cNvPr>
        <xdr:cNvSpPr txBox="1"/>
      </xdr:nvSpPr>
      <xdr:spPr>
        <a:xfrm>
          <a:off x="10515600" y="18154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129253</xdr:rowOff>
    </xdr:from>
    <xdr:to>
      <xdr:col>55</xdr:col>
      <xdr:colOff>50800</xdr:colOff>
      <xdr:row>107</xdr:row>
      <xdr:rowOff>59403</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0426700" y="183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16281</xdr:rowOff>
    </xdr:from>
    <xdr:to>
      <xdr:col>50</xdr:col>
      <xdr:colOff>165100</xdr:colOff>
      <xdr:row>107</xdr:row>
      <xdr:rowOff>117881</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9588500" y="183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64390</xdr:rowOff>
    </xdr:from>
    <xdr:to>
      <xdr:col>46</xdr:col>
      <xdr:colOff>38100</xdr:colOff>
      <xdr:row>107</xdr:row>
      <xdr:rowOff>165990</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8699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53539</xdr:rowOff>
    </xdr:from>
    <xdr:to>
      <xdr:col>41</xdr:col>
      <xdr:colOff>101600</xdr:colOff>
      <xdr:row>107</xdr:row>
      <xdr:rowOff>155139</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7810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49222</xdr:rowOff>
    </xdr:from>
    <xdr:to>
      <xdr:col>36</xdr:col>
      <xdr:colOff>165100</xdr:colOff>
      <xdr:row>107</xdr:row>
      <xdr:rowOff>150822</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6921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139526</xdr:rowOff>
    </xdr:from>
    <xdr:to>
      <xdr:col>55</xdr:col>
      <xdr:colOff>50800</xdr:colOff>
      <xdr:row>108</xdr:row>
      <xdr:rowOff>69676</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10426700" y="1848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54453</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id="{00000000-0008-0000-0E00-0000D9010000}"/>
            </a:ext>
          </a:extLst>
        </xdr:cNvPr>
        <xdr:cNvSpPr txBox="1"/>
      </xdr:nvSpPr>
      <xdr:spPr>
        <a:xfrm>
          <a:off x="10515600" y="18399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139847</xdr:rowOff>
    </xdr:from>
    <xdr:to>
      <xdr:col>50</xdr:col>
      <xdr:colOff>165100</xdr:colOff>
      <xdr:row>108</xdr:row>
      <xdr:rowOff>69997</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9588500" y="1848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18876</xdr:rowOff>
    </xdr:from>
    <xdr:to>
      <xdr:col>55</xdr:col>
      <xdr:colOff>0</xdr:colOff>
      <xdr:row>108</xdr:row>
      <xdr:rowOff>19197</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9639300" y="18535476"/>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140340</xdr:rowOff>
    </xdr:from>
    <xdr:to>
      <xdr:col>46</xdr:col>
      <xdr:colOff>38100</xdr:colOff>
      <xdr:row>108</xdr:row>
      <xdr:rowOff>70490</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8699500" y="1848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19197</xdr:rowOff>
    </xdr:from>
    <xdr:to>
      <xdr:col>50</xdr:col>
      <xdr:colOff>114300</xdr:colOff>
      <xdr:row>108</xdr:row>
      <xdr:rowOff>19690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8750300" y="18535797"/>
          <a:ext cx="8890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140500</xdr:rowOff>
    </xdr:from>
    <xdr:to>
      <xdr:col>41</xdr:col>
      <xdr:colOff>101600</xdr:colOff>
      <xdr:row>108</xdr:row>
      <xdr:rowOff>70650</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7810500" y="1848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19690</xdr:rowOff>
    </xdr:from>
    <xdr:to>
      <xdr:col>45</xdr:col>
      <xdr:colOff>177800</xdr:colOff>
      <xdr:row>108</xdr:row>
      <xdr:rowOff>19850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7861300" y="1853629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140674</xdr:rowOff>
    </xdr:from>
    <xdr:to>
      <xdr:col>36</xdr:col>
      <xdr:colOff>165100</xdr:colOff>
      <xdr:row>108</xdr:row>
      <xdr:rowOff>70824</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6921500" y="184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19850</xdr:rowOff>
    </xdr:from>
    <xdr:to>
      <xdr:col>41</xdr:col>
      <xdr:colOff>50800</xdr:colOff>
      <xdr:row>108</xdr:row>
      <xdr:rowOff>20024</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flipV="1">
          <a:off x="6972300" y="18536450"/>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134408</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9327095" y="1813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11067</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8450795" y="1818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216</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7561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167349</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6672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61124</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9327095" y="1857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61617</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8450795" y="1857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61777</xdr:rowOff>
    </xdr:from>
    <xdr:ext cx="599010" cy="259045"/>
    <xdr:sp macro="" textlink="">
      <xdr:nvSpPr>
        <xdr:cNvPr id="488" name="n_3main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7561795" y="1857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61951</xdr:rowOff>
    </xdr:from>
    <xdr:ext cx="599010" cy="259045"/>
    <xdr:sp macro="" textlink="">
      <xdr:nvSpPr>
        <xdr:cNvPr id="489" name="n_4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6672795" y="1857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00000000-0008-0000-0E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515" name="【認定こども園・幼稚園・保育所】&#10;有形固定資産減価償却率最小値テキスト">
          <a:extLst>
            <a:ext uri="{FF2B5EF4-FFF2-40B4-BE49-F238E27FC236}">
              <a16:creationId xmlns:a16="http://schemas.microsoft.com/office/drawing/2014/main" id="{00000000-0008-0000-0E00-000003020000}"/>
            </a:ext>
          </a:extLst>
        </xdr:cNvPr>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517" name="【認定こども園・幼稚園・保育所】&#10;有形固定資産減価償却率最大値テキスト">
          <a:extLst>
            <a:ext uri="{FF2B5EF4-FFF2-40B4-BE49-F238E27FC236}">
              <a16:creationId xmlns:a16="http://schemas.microsoft.com/office/drawing/2014/main" id="{00000000-0008-0000-0E00-000005020000}"/>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00000000-0008-0000-0E00-000007020000}"/>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60977</xdr:rowOff>
    </xdr:from>
    <xdr:ext cx="405111" cy="259045"/>
    <xdr:sp macro="" textlink="">
      <xdr:nvSpPr>
        <xdr:cNvPr id="531" name="【認定こども園・幼稚園・保育所】&#10;有形固定資産減価償却率該当値テキスト">
          <a:extLst>
            <a:ext uri="{FF2B5EF4-FFF2-40B4-BE49-F238E27FC236}">
              <a16:creationId xmlns:a16="http://schemas.microsoft.com/office/drawing/2014/main" id="{00000000-0008-0000-0E00-000013020000}"/>
            </a:ext>
          </a:extLst>
        </xdr:cNvPr>
        <xdr:cNvSpPr txBox="1"/>
      </xdr:nvSpPr>
      <xdr:spPr>
        <a:xfrm>
          <a:off x="16357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82550</xdr:rowOff>
    </xdr:from>
    <xdr:to>
      <xdr:col>81</xdr:col>
      <xdr:colOff>101600</xdr:colOff>
      <xdr:row>38</xdr:row>
      <xdr:rowOff>12700</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37</xdr:row>
      <xdr:rowOff>133350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5481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4541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83820</xdr:rowOff>
    </xdr:from>
    <xdr:to>
      <xdr:col>81</xdr:col>
      <xdr:colOff>50800</xdr:colOff>
      <xdr:row>37</xdr:row>
      <xdr:rowOff>133350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4592300" y="64274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365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19050</xdr:rowOff>
    </xdr:from>
    <xdr:to>
      <xdr:col>76</xdr:col>
      <xdr:colOff>114300</xdr:colOff>
      <xdr:row>37</xdr:row>
      <xdr:rowOff>83820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3703300" y="63627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61595</xdr:rowOff>
    </xdr:from>
    <xdr:to>
      <xdr:col>67</xdr:col>
      <xdr:colOff>101600</xdr:colOff>
      <xdr:row>36</xdr:row>
      <xdr:rowOff>163195</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2763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112395</xdr:rowOff>
    </xdr:from>
    <xdr:to>
      <xdr:col>71</xdr:col>
      <xdr:colOff>177800</xdr:colOff>
      <xdr:row>37</xdr:row>
      <xdr:rowOff>19050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814300" y="62845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7637</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5266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165752</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4389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41927</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3500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29227</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154322</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2611744" y="632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id="{00000000-0008-0000-0E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95794</xdr:rowOff>
    </xdr:from>
    <xdr:to>
      <xdr:col>116</xdr:col>
      <xdr:colOff>62864</xdr:colOff>
      <xdr:row>41</xdr:row>
      <xdr:rowOff>146413</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flipV="1">
          <a:off x="22160864" y="5925094"/>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id="{00000000-0008-0000-0E00-00003E020000}"/>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42471</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id="{00000000-0008-0000-0E00-000040020000}"/>
            </a:ext>
          </a:extLst>
        </xdr:cNvPr>
        <xdr:cNvSpPr txBox="1"/>
      </xdr:nvSpPr>
      <xdr:spPr>
        <a:xfrm>
          <a:off x="22199600" y="570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95794</xdr:rowOff>
    </xdr:from>
    <xdr:to>
      <xdr:col>116</xdr:col>
      <xdr:colOff>152400</xdr:colOff>
      <xdr:row>34</xdr:row>
      <xdr:rowOff>95794</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22072600" y="59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id="{00000000-0008-0000-0E00-000042020000}"/>
            </a:ext>
          </a:extLst>
        </xdr:cNvPr>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110309</xdr:rowOff>
    </xdr:from>
    <xdr:to>
      <xdr:col>112</xdr:col>
      <xdr:colOff>38100</xdr:colOff>
      <xdr:row>39</xdr:row>
      <xdr:rowOff>40459</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212725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120106</xdr:rowOff>
    </xdr:from>
    <xdr:to>
      <xdr:col>107</xdr:col>
      <xdr:colOff>101600</xdr:colOff>
      <xdr:row>39</xdr:row>
      <xdr:rowOff>50256</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20383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80917</xdr:rowOff>
    </xdr:from>
    <xdr:to>
      <xdr:col>102</xdr:col>
      <xdr:colOff>165100</xdr:colOff>
      <xdr:row>39</xdr:row>
      <xdr:rowOff>11067</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9494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67854</xdr:rowOff>
    </xdr:from>
    <xdr:to>
      <xdr:col>98</xdr:col>
      <xdr:colOff>38100</xdr:colOff>
      <xdr:row>38</xdr:row>
      <xdr:rowOff>169454</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8605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44994</xdr:rowOff>
    </xdr:from>
    <xdr:to>
      <xdr:col>116</xdr:col>
      <xdr:colOff>114300</xdr:colOff>
      <xdr:row>34</xdr:row>
      <xdr:rowOff>146594</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221107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169471</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id="{00000000-0008-0000-0E00-00004E020000}"/>
            </a:ext>
          </a:extLst>
        </xdr:cNvPr>
        <xdr:cNvSpPr txBox="1"/>
      </xdr:nvSpPr>
      <xdr:spPr>
        <a:xfrm>
          <a:off x="22199600" y="582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103777</xdr:rowOff>
    </xdr:from>
    <xdr:to>
      <xdr:col>112</xdr:col>
      <xdr:colOff>38100</xdr:colOff>
      <xdr:row>35</xdr:row>
      <xdr:rowOff>33927</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21272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95794</xdr:rowOff>
    </xdr:from>
    <xdr:to>
      <xdr:col>116</xdr:col>
      <xdr:colOff>63500</xdr:colOff>
      <xdr:row>34</xdr:row>
      <xdr:rowOff>154577</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1323300" y="592509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103777</xdr:rowOff>
    </xdr:from>
    <xdr:to>
      <xdr:col>107</xdr:col>
      <xdr:colOff>101600</xdr:colOff>
      <xdr:row>35</xdr:row>
      <xdr:rowOff>33927</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20383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154577</xdr:rowOff>
    </xdr:from>
    <xdr:to>
      <xdr:col>111</xdr:col>
      <xdr:colOff>177800</xdr:colOff>
      <xdr:row>34</xdr:row>
      <xdr:rowOff>154577</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0434300" y="5983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103777</xdr:rowOff>
    </xdr:from>
    <xdr:to>
      <xdr:col>102</xdr:col>
      <xdr:colOff>165100</xdr:colOff>
      <xdr:row>35</xdr:row>
      <xdr:rowOff>33927</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19494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154577</xdr:rowOff>
    </xdr:from>
    <xdr:to>
      <xdr:col>107</xdr:col>
      <xdr:colOff>50800</xdr:colOff>
      <xdr:row>34</xdr:row>
      <xdr:rowOff>154577</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9545300" y="5983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66222</xdr:rowOff>
    </xdr:from>
    <xdr:to>
      <xdr:col>98</xdr:col>
      <xdr:colOff>38100</xdr:colOff>
      <xdr:row>33</xdr:row>
      <xdr:rowOff>167822</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8605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117022</xdr:rowOff>
    </xdr:from>
    <xdr:to>
      <xdr:col>102</xdr:col>
      <xdr:colOff>114300</xdr:colOff>
      <xdr:row>34</xdr:row>
      <xdr:rowOff>154577</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8656300" y="5774872"/>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31586</xdr:rowOff>
    </xdr:from>
    <xdr:ext cx="469744" cy="259045"/>
    <xdr:sp macro="" textlink="">
      <xdr:nvSpPr>
        <xdr:cNvPr id="599" name="n_1ave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21075727" y="671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41383</xdr:rowOff>
    </xdr:from>
    <xdr:ext cx="469744" cy="259045"/>
    <xdr:sp macro="" textlink="">
      <xdr:nvSpPr>
        <xdr:cNvPr id="600" name="n_2ave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20199427"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2194</xdr:rowOff>
    </xdr:from>
    <xdr:ext cx="469744" cy="259045"/>
    <xdr:sp macro="" textlink="">
      <xdr:nvSpPr>
        <xdr:cNvPr id="601" name="n_3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193104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160581</xdr:rowOff>
    </xdr:from>
    <xdr:ext cx="469744" cy="259045"/>
    <xdr:sp macro="" textlink="">
      <xdr:nvSpPr>
        <xdr:cNvPr id="602" name="n_4ave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84214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50454</xdr:rowOff>
    </xdr:from>
    <xdr:ext cx="469744" cy="259045"/>
    <xdr:sp macro="" textlink="">
      <xdr:nvSpPr>
        <xdr:cNvPr id="603" name="n_1main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21075727" y="57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50454</xdr:rowOff>
    </xdr:from>
    <xdr:ext cx="469744" cy="259045"/>
    <xdr:sp macro="" textlink="">
      <xdr:nvSpPr>
        <xdr:cNvPr id="604" name="n_2main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20199427" y="57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50454</xdr:rowOff>
    </xdr:from>
    <xdr:ext cx="469744" cy="259045"/>
    <xdr:sp macro="" textlink="">
      <xdr:nvSpPr>
        <xdr:cNvPr id="605" name="n_3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19310427" y="57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12899</xdr:rowOff>
    </xdr:from>
    <xdr:ext cx="469744" cy="259045"/>
    <xdr:sp macro="" textlink="">
      <xdr:nvSpPr>
        <xdr:cNvPr id="606" name="n_4main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8421427" y="549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a:extLst>
            <a:ext uri="{FF2B5EF4-FFF2-40B4-BE49-F238E27FC236}">
              <a16:creationId xmlns:a16="http://schemas.microsoft.com/office/drawing/2014/main" id="{00000000-0008-0000-0E00-00007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632" name="【学校施設】&#10;有形固定資産減価償却率最小値テキスト">
          <a:extLst>
            <a:ext uri="{FF2B5EF4-FFF2-40B4-BE49-F238E27FC236}">
              <a16:creationId xmlns:a16="http://schemas.microsoft.com/office/drawing/2014/main" id="{00000000-0008-0000-0E00-000078020000}"/>
            </a:ext>
          </a:extLst>
        </xdr:cNvPr>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634" name="【学校施設】&#10;有形固定資産減価償却率最大値テキスト">
          <a:extLst>
            <a:ext uri="{FF2B5EF4-FFF2-40B4-BE49-F238E27FC236}">
              <a16:creationId xmlns:a16="http://schemas.microsoft.com/office/drawing/2014/main" id="{00000000-0008-0000-0E00-00007A020000}"/>
            </a:ext>
          </a:extLst>
        </xdr:cNvPr>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135272</xdr:rowOff>
    </xdr:from>
    <xdr:ext cx="405111" cy="259045"/>
    <xdr:sp macro="" textlink="">
      <xdr:nvSpPr>
        <xdr:cNvPr id="636" name="【学校施設】&#10;有形固定資産減価償却率平均値テキスト">
          <a:extLst>
            <a:ext uri="{FF2B5EF4-FFF2-40B4-BE49-F238E27FC236}">
              <a16:creationId xmlns:a16="http://schemas.microsoft.com/office/drawing/2014/main" id="{00000000-0008-0000-0E00-00007C020000}"/>
            </a:ext>
          </a:extLst>
        </xdr:cNvPr>
        <xdr:cNvSpPr txBox="1"/>
      </xdr:nvSpPr>
      <xdr:spPr>
        <a:xfrm>
          <a:off x="1635760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170180</xdr:rowOff>
    </xdr:from>
    <xdr:to>
      <xdr:col>85</xdr:col>
      <xdr:colOff>177800</xdr:colOff>
      <xdr:row>57</xdr:row>
      <xdr:rowOff>100330</xdr:rowOff>
    </xdr:to>
    <xdr:sp macro="" textlink="">
      <xdr:nvSpPr>
        <xdr:cNvPr id="647" name="楕円 646">
          <a:extLst>
            <a:ext uri="{FF2B5EF4-FFF2-40B4-BE49-F238E27FC236}">
              <a16:creationId xmlns:a16="http://schemas.microsoft.com/office/drawing/2014/main" id="{00000000-0008-0000-0E00-000087020000}"/>
            </a:ext>
          </a:extLst>
        </xdr:cNvPr>
        <xdr:cNvSpPr/>
      </xdr:nvSpPr>
      <xdr:spPr>
        <a:xfrm>
          <a:off x="162687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85107</xdr:rowOff>
    </xdr:from>
    <xdr:ext cx="405111" cy="259045"/>
    <xdr:sp macro="" textlink="">
      <xdr:nvSpPr>
        <xdr:cNvPr id="648" name="【学校施設】&#10;有形固定資産減価償却率該当値テキスト">
          <a:extLst>
            <a:ext uri="{FF2B5EF4-FFF2-40B4-BE49-F238E27FC236}">
              <a16:creationId xmlns:a16="http://schemas.microsoft.com/office/drawing/2014/main" id="{00000000-0008-0000-0E00-000088020000}"/>
            </a:ext>
          </a:extLst>
        </xdr:cNvPr>
        <xdr:cNvSpPr txBox="1"/>
      </xdr:nvSpPr>
      <xdr:spPr>
        <a:xfrm>
          <a:off x="16357600" y="968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128270</xdr:rowOff>
    </xdr:from>
    <xdr:to>
      <xdr:col>81</xdr:col>
      <xdr:colOff>101600</xdr:colOff>
      <xdr:row>57</xdr:row>
      <xdr:rowOff>58420</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5430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7620</xdr:rowOff>
    </xdr:from>
    <xdr:to>
      <xdr:col>85</xdr:col>
      <xdr:colOff>127000</xdr:colOff>
      <xdr:row>57</xdr:row>
      <xdr:rowOff>49530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5481300" y="97802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48260</xdr:rowOff>
    </xdr:from>
    <xdr:to>
      <xdr:col>76</xdr:col>
      <xdr:colOff>165100</xdr:colOff>
      <xdr:row>58</xdr:row>
      <xdr:rowOff>149860</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4541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7620</xdr:rowOff>
    </xdr:from>
    <xdr:to>
      <xdr:col>81</xdr:col>
      <xdr:colOff>50800</xdr:colOff>
      <xdr:row>58</xdr:row>
      <xdr:rowOff>99060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flipV="1">
          <a:off x="14592300" y="978027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33020</xdr:rowOff>
    </xdr:from>
    <xdr:to>
      <xdr:col>72</xdr:col>
      <xdr:colOff>38100</xdr:colOff>
      <xdr:row>58</xdr:row>
      <xdr:rowOff>134620</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3652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83820</xdr:rowOff>
    </xdr:from>
    <xdr:to>
      <xdr:col>76</xdr:col>
      <xdr:colOff>114300</xdr:colOff>
      <xdr:row>58</xdr:row>
      <xdr:rowOff>99060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3703300" y="10027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21590</xdr:rowOff>
    </xdr:from>
    <xdr:to>
      <xdr:col>67</xdr:col>
      <xdr:colOff>101600</xdr:colOff>
      <xdr:row>58</xdr:row>
      <xdr:rowOff>123190</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2763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72390</xdr:rowOff>
    </xdr:from>
    <xdr:to>
      <xdr:col>71</xdr:col>
      <xdr:colOff>177800</xdr:colOff>
      <xdr:row>58</xdr:row>
      <xdr:rowOff>83820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814300" y="100164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106697</xdr:rowOff>
    </xdr:from>
    <xdr:ext cx="405111" cy="259045"/>
    <xdr:sp macro="" textlink="">
      <xdr:nvSpPr>
        <xdr:cNvPr id="657" name="n_1aveValue【学校施設】&#10;有形固定資産減価償却率">
          <a:extLst>
            <a:ext uri="{FF2B5EF4-FFF2-40B4-BE49-F238E27FC236}">
              <a16:creationId xmlns:a16="http://schemas.microsoft.com/office/drawing/2014/main" id="{00000000-0008-0000-0E00-000091020000}"/>
            </a:ext>
          </a:extLst>
        </xdr:cNvPr>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658" name="n_2aveValue【学校施設】&#10;有形固定資産減価償却率">
          <a:extLst>
            <a:ext uri="{FF2B5EF4-FFF2-40B4-BE49-F238E27FC236}">
              <a16:creationId xmlns:a16="http://schemas.microsoft.com/office/drawing/2014/main" id="{00000000-0008-0000-0E00-000092020000}"/>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659" name="n_3aveValue【学校施設】&#10;有形固定資産減価償却率">
          <a:extLst>
            <a:ext uri="{FF2B5EF4-FFF2-40B4-BE49-F238E27FC236}">
              <a16:creationId xmlns:a16="http://schemas.microsoft.com/office/drawing/2014/main" id="{00000000-0008-0000-0E00-000093020000}"/>
            </a:ext>
          </a:extLst>
        </xdr:cNvPr>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660" name="n_4aveValue【学校施設】&#10;有形固定資産減価償却率">
          <a:extLst>
            <a:ext uri="{FF2B5EF4-FFF2-40B4-BE49-F238E27FC236}">
              <a16:creationId xmlns:a16="http://schemas.microsoft.com/office/drawing/2014/main" id="{00000000-0008-0000-0E00-000094020000}"/>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74947</xdr:rowOff>
    </xdr:from>
    <xdr:ext cx="405111" cy="259045"/>
    <xdr:sp macro="" textlink="">
      <xdr:nvSpPr>
        <xdr:cNvPr id="661" name="n_1mainValue【学校施設】&#10;有形固定資産減価償却率">
          <a:extLst>
            <a:ext uri="{FF2B5EF4-FFF2-40B4-BE49-F238E27FC236}">
              <a16:creationId xmlns:a16="http://schemas.microsoft.com/office/drawing/2014/main" id="{00000000-0008-0000-0E00-000095020000}"/>
            </a:ext>
          </a:extLst>
        </xdr:cNvPr>
        <xdr:cNvSpPr txBox="1"/>
      </xdr:nvSpPr>
      <xdr:spPr>
        <a:xfrm>
          <a:off x="152660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166387</xdr:rowOff>
    </xdr:from>
    <xdr:ext cx="405111" cy="259045"/>
    <xdr:sp macro="" textlink="">
      <xdr:nvSpPr>
        <xdr:cNvPr id="662" name="n_2mainValue【学校施設】&#10;有形固定資産減価償却率">
          <a:extLst>
            <a:ext uri="{FF2B5EF4-FFF2-40B4-BE49-F238E27FC236}">
              <a16:creationId xmlns:a16="http://schemas.microsoft.com/office/drawing/2014/main" id="{00000000-0008-0000-0E00-000096020000}"/>
            </a:ext>
          </a:extLst>
        </xdr:cNvPr>
        <xdr:cNvSpPr txBox="1"/>
      </xdr:nvSpPr>
      <xdr:spPr>
        <a:xfrm>
          <a:off x="14389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151147</xdr:rowOff>
    </xdr:from>
    <xdr:ext cx="405111" cy="259045"/>
    <xdr:sp macro="" textlink="">
      <xdr:nvSpPr>
        <xdr:cNvPr id="663" name="n_3mainValue【学校施設】&#10;有形固定資産減価償却率">
          <a:extLst>
            <a:ext uri="{FF2B5EF4-FFF2-40B4-BE49-F238E27FC236}">
              <a16:creationId xmlns:a16="http://schemas.microsoft.com/office/drawing/2014/main" id="{00000000-0008-0000-0E00-000097020000}"/>
            </a:ext>
          </a:extLst>
        </xdr:cNvPr>
        <xdr:cNvSpPr txBox="1"/>
      </xdr:nvSpPr>
      <xdr:spPr>
        <a:xfrm>
          <a:off x="13500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139717</xdr:rowOff>
    </xdr:from>
    <xdr:ext cx="405111" cy="259045"/>
    <xdr:sp macro="" textlink="">
      <xdr:nvSpPr>
        <xdr:cNvPr id="664" name="n_4mainValue【学校施設】&#10;有形固定資産減価償却率">
          <a:extLst>
            <a:ext uri="{FF2B5EF4-FFF2-40B4-BE49-F238E27FC236}">
              <a16:creationId xmlns:a16="http://schemas.microsoft.com/office/drawing/2014/main" id="{00000000-0008-0000-0E00-000098020000}"/>
            </a:ext>
          </a:extLst>
        </xdr:cNvPr>
        <xdr:cNvSpPr txBox="1"/>
      </xdr:nvSpPr>
      <xdr:spPr>
        <a:xfrm>
          <a:off x="12611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00000000-0008-0000-0E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688" name="【学校施設】&#10;一人当たり面積最小値テキスト">
          <a:extLst>
            <a:ext uri="{FF2B5EF4-FFF2-40B4-BE49-F238E27FC236}">
              <a16:creationId xmlns:a16="http://schemas.microsoft.com/office/drawing/2014/main" id="{00000000-0008-0000-0E00-0000B0020000}"/>
            </a:ext>
          </a:extLst>
        </xdr:cNvPr>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690" name="【学校施設】&#10;一人当たり面積最大値テキスト">
          <a:extLst>
            <a:ext uri="{FF2B5EF4-FFF2-40B4-BE49-F238E27FC236}">
              <a16:creationId xmlns:a16="http://schemas.microsoft.com/office/drawing/2014/main" id="{00000000-0008-0000-0E00-0000B2020000}"/>
            </a:ext>
          </a:extLst>
        </xdr:cNvPr>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13123</xdr:rowOff>
    </xdr:from>
    <xdr:ext cx="469744" cy="259045"/>
    <xdr:sp macro="" textlink="">
      <xdr:nvSpPr>
        <xdr:cNvPr id="692" name="【学校施設】&#10;一人当たり面積平均値テキスト">
          <a:extLst>
            <a:ext uri="{FF2B5EF4-FFF2-40B4-BE49-F238E27FC236}">
              <a16:creationId xmlns:a16="http://schemas.microsoft.com/office/drawing/2014/main" id="{00000000-0008-0000-0E00-0000B4020000}"/>
            </a:ext>
          </a:extLst>
        </xdr:cNvPr>
        <xdr:cNvSpPr txBox="1"/>
      </xdr:nvSpPr>
      <xdr:spPr>
        <a:xfrm>
          <a:off x="22199600" y="10471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92304</xdr:rowOff>
    </xdr:from>
    <xdr:to>
      <xdr:col>116</xdr:col>
      <xdr:colOff>114300</xdr:colOff>
      <xdr:row>60</xdr:row>
      <xdr:rowOff>22454</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22110700" y="102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115181</xdr:rowOff>
    </xdr:from>
    <xdr:ext cx="469744" cy="259045"/>
    <xdr:sp macro="" textlink="">
      <xdr:nvSpPr>
        <xdr:cNvPr id="704" name="【学校施設】&#10;一人当たり面積該当値テキスト">
          <a:extLst>
            <a:ext uri="{FF2B5EF4-FFF2-40B4-BE49-F238E27FC236}">
              <a16:creationId xmlns:a16="http://schemas.microsoft.com/office/drawing/2014/main" id="{00000000-0008-0000-0E00-0000C0020000}"/>
            </a:ext>
          </a:extLst>
        </xdr:cNvPr>
        <xdr:cNvSpPr txBox="1"/>
      </xdr:nvSpPr>
      <xdr:spPr>
        <a:xfrm>
          <a:off x="22199600" y="1005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99161</xdr:rowOff>
    </xdr:from>
    <xdr:to>
      <xdr:col>112</xdr:col>
      <xdr:colOff>38100</xdr:colOff>
      <xdr:row>60</xdr:row>
      <xdr:rowOff>29311</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1272500" y="1021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143104</xdr:rowOff>
    </xdr:from>
    <xdr:to>
      <xdr:col>116</xdr:col>
      <xdr:colOff>63500</xdr:colOff>
      <xdr:row>59</xdr:row>
      <xdr:rowOff>149961</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1323300" y="10258654"/>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5893</xdr:rowOff>
    </xdr:from>
    <xdr:to>
      <xdr:col>107</xdr:col>
      <xdr:colOff>101600</xdr:colOff>
      <xdr:row>61</xdr:row>
      <xdr:rowOff>107493</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20383500" y="1046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149961</xdr:rowOff>
    </xdr:from>
    <xdr:to>
      <xdr:col>111</xdr:col>
      <xdr:colOff>177800</xdr:colOff>
      <xdr:row>61</xdr:row>
      <xdr:rowOff>56693</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0434300" y="10265511"/>
          <a:ext cx="889000" cy="24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10922</xdr:rowOff>
    </xdr:from>
    <xdr:to>
      <xdr:col>102</xdr:col>
      <xdr:colOff>165100</xdr:colOff>
      <xdr:row>61</xdr:row>
      <xdr:rowOff>112522</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9494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56693</xdr:rowOff>
    </xdr:from>
    <xdr:to>
      <xdr:col>107</xdr:col>
      <xdr:colOff>50800</xdr:colOff>
      <xdr:row>61</xdr:row>
      <xdr:rowOff>61722</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19545300" y="1051514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90475</xdr:rowOff>
    </xdr:from>
    <xdr:to>
      <xdr:col>98</xdr:col>
      <xdr:colOff>38100</xdr:colOff>
      <xdr:row>60</xdr:row>
      <xdr:rowOff>20625</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8605500" y="102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141275</xdr:rowOff>
    </xdr:from>
    <xdr:to>
      <xdr:col>102</xdr:col>
      <xdr:colOff>114300</xdr:colOff>
      <xdr:row>61</xdr:row>
      <xdr:rowOff>61722</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656300" y="10256825"/>
          <a:ext cx="889000" cy="2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126052</xdr:rowOff>
    </xdr:from>
    <xdr:ext cx="469744" cy="259045"/>
    <xdr:sp macro="" textlink="">
      <xdr:nvSpPr>
        <xdr:cNvPr id="713" name="n_1aveValue【学校施設】&#10;一人当たり面積">
          <a:extLst>
            <a:ext uri="{FF2B5EF4-FFF2-40B4-BE49-F238E27FC236}">
              <a16:creationId xmlns:a16="http://schemas.microsoft.com/office/drawing/2014/main" id="{00000000-0008-0000-0E00-0000C9020000}"/>
            </a:ext>
          </a:extLst>
        </xdr:cNvPr>
        <xdr:cNvSpPr txBox="1"/>
      </xdr:nvSpPr>
      <xdr:spPr>
        <a:xfrm>
          <a:off x="21075727" y="105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122852</xdr:rowOff>
    </xdr:from>
    <xdr:ext cx="469744" cy="259045"/>
    <xdr:sp macro="" textlink="">
      <xdr:nvSpPr>
        <xdr:cNvPr id="714" name="n_2aveValue【学校施設】&#10;一人当たり面積">
          <a:extLst>
            <a:ext uri="{FF2B5EF4-FFF2-40B4-BE49-F238E27FC236}">
              <a16:creationId xmlns:a16="http://schemas.microsoft.com/office/drawing/2014/main" id="{00000000-0008-0000-0E00-0000CA020000}"/>
            </a:ext>
          </a:extLst>
        </xdr:cNvPr>
        <xdr:cNvSpPr txBox="1"/>
      </xdr:nvSpPr>
      <xdr:spPr>
        <a:xfrm>
          <a:off x="20199427" y="1058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120108</xdr:rowOff>
    </xdr:from>
    <xdr:ext cx="469744" cy="259045"/>
    <xdr:sp macro="" textlink="">
      <xdr:nvSpPr>
        <xdr:cNvPr id="715" name="n_3aveValue【学校施設】&#10;一人当たり面積">
          <a:extLst>
            <a:ext uri="{FF2B5EF4-FFF2-40B4-BE49-F238E27FC236}">
              <a16:creationId xmlns:a16="http://schemas.microsoft.com/office/drawing/2014/main" id="{00000000-0008-0000-0E00-0000CB020000}"/>
            </a:ext>
          </a:extLst>
        </xdr:cNvPr>
        <xdr:cNvSpPr txBox="1"/>
      </xdr:nvSpPr>
      <xdr:spPr>
        <a:xfrm>
          <a:off x="19310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140225</xdr:rowOff>
    </xdr:from>
    <xdr:ext cx="469744" cy="259045"/>
    <xdr:sp macro="" textlink="">
      <xdr:nvSpPr>
        <xdr:cNvPr id="716" name="n_4aveValue【学校施設】&#10;一人当たり面積">
          <a:extLst>
            <a:ext uri="{FF2B5EF4-FFF2-40B4-BE49-F238E27FC236}">
              <a16:creationId xmlns:a16="http://schemas.microsoft.com/office/drawing/2014/main" id="{00000000-0008-0000-0E00-0000CC020000}"/>
            </a:ext>
          </a:extLst>
        </xdr:cNvPr>
        <xdr:cNvSpPr txBox="1"/>
      </xdr:nvSpPr>
      <xdr:spPr>
        <a:xfrm>
          <a:off x="18421427"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45838</xdr:rowOff>
    </xdr:from>
    <xdr:ext cx="469744" cy="259045"/>
    <xdr:sp macro="" textlink="">
      <xdr:nvSpPr>
        <xdr:cNvPr id="717" name="n_1mainValue【学校施設】&#10;一人当たり面積">
          <a:extLst>
            <a:ext uri="{FF2B5EF4-FFF2-40B4-BE49-F238E27FC236}">
              <a16:creationId xmlns:a16="http://schemas.microsoft.com/office/drawing/2014/main" id="{00000000-0008-0000-0E00-0000CD020000}"/>
            </a:ext>
          </a:extLst>
        </xdr:cNvPr>
        <xdr:cNvSpPr txBox="1"/>
      </xdr:nvSpPr>
      <xdr:spPr>
        <a:xfrm>
          <a:off x="21075727" y="99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124020</xdr:rowOff>
    </xdr:from>
    <xdr:ext cx="469744" cy="259045"/>
    <xdr:sp macro="" textlink="">
      <xdr:nvSpPr>
        <xdr:cNvPr id="718" name="n_2mainValue【学校施設】&#10;一人当たり面積">
          <a:extLst>
            <a:ext uri="{FF2B5EF4-FFF2-40B4-BE49-F238E27FC236}">
              <a16:creationId xmlns:a16="http://schemas.microsoft.com/office/drawing/2014/main" id="{00000000-0008-0000-0E00-0000CE020000}"/>
            </a:ext>
          </a:extLst>
        </xdr:cNvPr>
        <xdr:cNvSpPr txBox="1"/>
      </xdr:nvSpPr>
      <xdr:spPr>
        <a:xfrm>
          <a:off x="20199427" y="1023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129049</xdr:rowOff>
    </xdr:from>
    <xdr:ext cx="469744" cy="259045"/>
    <xdr:sp macro="" textlink="">
      <xdr:nvSpPr>
        <xdr:cNvPr id="719" name="n_3mainValue【学校施設】&#10;一人当たり面積">
          <a:extLst>
            <a:ext uri="{FF2B5EF4-FFF2-40B4-BE49-F238E27FC236}">
              <a16:creationId xmlns:a16="http://schemas.microsoft.com/office/drawing/2014/main" id="{00000000-0008-0000-0E00-0000CF020000}"/>
            </a:ext>
          </a:extLst>
        </xdr:cNvPr>
        <xdr:cNvSpPr txBox="1"/>
      </xdr:nvSpPr>
      <xdr:spPr>
        <a:xfrm>
          <a:off x="19310427" y="102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37152</xdr:rowOff>
    </xdr:from>
    <xdr:ext cx="469744" cy="259045"/>
    <xdr:sp macro="" textlink="">
      <xdr:nvSpPr>
        <xdr:cNvPr id="720" name="n_4mainValue【学校施設】&#10;一人当たり面積">
          <a:extLst>
            <a:ext uri="{FF2B5EF4-FFF2-40B4-BE49-F238E27FC236}">
              <a16:creationId xmlns:a16="http://schemas.microsoft.com/office/drawing/2014/main" id="{00000000-0008-0000-0E00-0000D0020000}"/>
            </a:ext>
          </a:extLst>
        </xdr:cNvPr>
        <xdr:cNvSpPr txBox="1"/>
      </xdr:nvSpPr>
      <xdr:spPr>
        <a:xfrm>
          <a:off x="18421427" y="998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a:extLst>
            <a:ext uri="{FF2B5EF4-FFF2-40B4-BE49-F238E27FC236}">
              <a16:creationId xmlns:a16="http://schemas.microsoft.com/office/drawing/2014/main" id="{00000000-0008-0000-0E00-0000E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114300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flipV="1">
          <a:off x="16318864" y="1355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6" name="【児童館】&#10;有形固定資産減価償却率最小値テキスト">
          <a:extLst>
            <a:ext uri="{FF2B5EF4-FFF2-40B4-BE49-F238E27FC236}">
              <a16:creationId xmlns:a16="http://schemas.microsoft.com/office/drawing/2014/main" id="{00000000-0008-0000-0E00-0000EA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748" name="【児童館】&#10;有形固定資産減価償却率最大値テキスト">
          <a:extLst>
            <a:ext uri="{FF2B5EF4-FFF2-40B4-BE49-F238E27FC236}">
              <a16:creationId xmlns:a16="http://schemas.microsoft.com/office/drawing/2014/main" id="{00000000-0008-0000-0E00-0000EC020000}"/>
            </a:ext>
          </a:extLst>
        </xdr:cNvPr>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750" name="【児童館】&#10;有形固定資産減価償却率平均値テキスト">
          <a:extLst>
            <a:ext uri="{FF2B5EF4-FFF2-40B4-BE49-F238E27FC236}">
              <a16:creationId xmlns:a16="http://schemas.microsoft.com/office/drawing/2014/main" id="{00000000-0008-0000-0E00-0000EE020000}"/>
            </a:ext>
          </a:extLst>
        </xdr:cNvPr>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84455</xdr:rowOff>
    </xdr:from>
    <xdr:to>
      <xdr:col>81</xdr:col>
      <xdr:colOff>101600</xdr:colOff>
      <xdr:row>81</xdr:row>
      <xdr:rowOff>14605</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5430500" y="138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164464</xdr:rowOff>
    </xdr:from>
    <xdr:to>
      <xdr:col>76</xdr:col>
      <xdr:colOff>165100</xdr:colOff>
      <xdr:row>80</xdr:row>
      <xdr:rowOff>94614</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4541500" y="1370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33020</xdr:rowOff>
    </xdr:from>
    <xdr:to>
      <xdr:col>72</xdr:col>
      <xdr:colOff>38100</xdr:colOff>
      <xdr:row>85</xdr:row>
      <xdr:rowOff>134620</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3652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114936</xdr:rowOff>
    </xdr:from>
    <xdr:to>
      <xdr:col>67</xdr:col>
      <xdr:colOff>101600</xdr:colOff>
      <xdr:row>81</xdr:row>
      <xdr:rowOff>45086</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2763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86361</xdr:rowOff>
    </xdr:from>
    <xdr:to>
      <xdr:col>85</xdr:col>
      <xdr:colOff>177800</xdr:colOff>
      <xdr:row>85</xdr:row>
      <xdr:rowOff>16511</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16268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64788</xdr:rowOff>
    </xdr:from>
    <xdr:ext cx="405111" cy="259045"/>
    <xdr:sp macro="" textlink="">
      <xdr:nvSpPr>
        <xdr:cNvPr id="762" name="【児童館】&#10;有形固定資産減価償却率該当値テキスト">
          <a:extLst>
            <a:ext uri="{FF2B5EF4-FFF2-40B4-BE49-F238E27FC236}">
              <a16:creationId xmlns:a16="http://schemas.microsoft.com/office/drawing/2014/main" id="{00000000-0008-0000-0E00-0000FA020000}"/>
            </a:ext>
          </a:extLst>
        </xdr:cNvPr>
        <xdr:cNvSpPr txBox="1"/>
      </xdr:nvSpPr>
      <xdr:spPr>
        <a:xfrm>
          <a:off x="16357600"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42545</xdr:rowOff>
    </xdr:from>
    <xdr:to>
      <xdr:col>81</xdr:col>
      <xdr:colOff>101600</xdr:colOff>
      <xdr:row>84</xdr:row>
      <xdr:rowOff>144145</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15430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93345</xdr:rowOff>
    </xdr:from>
    <xdr:to>
      <xdr:col>85</xdr:col>
      <xdr:colOff>127000</xdr:colOff>
      <xdr:row>84</xdr:row>
      <xdr:rowOff>137161</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5481300" y="144951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10161</xdr:rowOff>
    </xdr:from>
    <xdr:to>
      <xdr:col>76</xdr:col>
      <xdr:colOff>165100</xdr:colOff>
      <xdr:row>84</xdr:row>
      <xdr:rowOff>111761</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14541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60961</xdr:rowOff>
    </xdr:from>
    <xdr:to>
      <xdr:col>81</xdr:col>
      <xdr:colOff>50800</xdr:colOff>
      <xdr:row>84</xdr:row>
      <xdr:rowOff>93345</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4592300" y="144627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139700</xdr:rowOff>
    </xdr:from>
    <xdr:to>
      <xdr:col>72</xdr:col>
      <xdr:colOff>38100</xdr:colOff>
      <xdr:row>84</xdr:row>
      <xdr:rowOff>69850</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3652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19050</xdr:rowOff>
    </xdr:from>
    <xdr:to>
      <xdr:col>76</xdr:col>
      <xdr:colOff>114300</xdr:colOff>
      <xdr:row>84</xdr:row>
      <xdr:rowOff>60961</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3703300" y="14420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88264</xdr:rowOff>
    </xdr:from>
    <xdr:to>
      <xdr:col>67</xdr:col>
      <xdr:colOff>101600</xdr:colOff>
      <xdr:row>83</xdr:row>
      <xdr:rowOff>18414</xdr:rowOff>
    </xdr:to>
    <xdr:sp macro="" textlink="">
      <xdr:nvSpPr>
        <xdr:cNvPr id="769" name="楕円 768">
          <a:extLst>
            <a:ext uri="{FF2B5EF4-FFF2-40B4-BE49-F238E27FC236}">
              <a16:creationId xmlns:a16="http://schemas.microsoft.com/office/drawing/2014/main" id="{00000000-0008-0000-0E00-000001030000}"/>
            </a:ext>
          </a:extLst>
        </xdr:cNvPr>
        <xdr:cNvSpPr/>
      </xdr:nvSpPr>
      <xdr:spPr>
        <a:xfrm>
          <a:off x="12763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139064</xdr:rowOff>
    </xdr:from>
    <xdr:to>
      <xdr:col>71</xdr:col>
      <xdr:colOff>177800</xdr:colOff>
      <xdr:row>84</xdr:row>
      <xdr:rowOff>19050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2814300" y="14197964"/>
          <a:ext cx="889000" cy="2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31132</xdr:rowOff>
    </xdr:from>
    <xdr:ext cx="405111" cy="259045"/>
    <xdr:sp macro="" textlink="">
      <xdr:nvSpPr>
        <xdr:cNvPr id="771" name="n_1aveValue【児童館】&#10;有形固定資産減価償却率">
          <a:extLst>
            <a:ext uri="{FF2B5EF4-FFF2-40B4-BE49-F238E27FC236}">
              <a16:creationId xmlns:a16="http://schemas.microsoft.com/office/drawing/2014/main" id="{00000000-0008-0000-0E00-000003030000}"/>
            </a:ext>
          </a:extLst>
        </xdr:cNvPr>
        <xdr:cNvSpPr txBox="1"/>
      </xdr:nvSpPr>
      <xdr:spPr>
        <a:xfrm>
          <a:off x="15266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111141</xdr:rowOff>
    </xdr:from>
    <xdr:ext cx="405111" cy="259045"/>
    <xdr:sp macro="" textlink="">
      <xdr:nvSpPr>
        <xdr:cNvPr id="772" name="n_2aveValue【児童館】&#10;有形固定資産減価償却率">
          <a:extLst>
            <a:ext uri="{FF2B5EF4-FFF2-40B4-BE49-F238E27FC236}">
              <a16:creationId xmlns:a16="http://schemas.microsoft.com/office/drawing/2014/main" id="{00000000-0008-0000-0E00-000004030000}"/>
            </a:ext>
          </a:extLst>
        </xdr:cNvPr>
        <xdr:cNvSpPr txBox="1"/>
      </xdr:nvSpPr>
      <xdr:spPr>
        <a:xfrm>
          <a:off x="14389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125747</xdr:rowOff>
    </xdr:from>
    <xdr:ext cx="405111" cy="259045"/>
    <xdr:sp macro="" textlink="">
      <xdr:nvSpPr>
        <xdr:cNvPr id="773" name="n_3aveValue【児童館】&#10;有形固定資産減価償却率">
          <a:extLst>
            <a:ext uri="{FF2B5EF4-FFF2-40B4-BE49-F238E27FC236}">
              <a16:creationId xmlns:a16="http://schemas.microsoft.com/office/drawing/2014/main" id="{00000000-0008-0000-0E00-000005030000}"/>
            </a:ext>
          </a:extLst>
        </xdr:cNvPr>
        <xdr:cNvSpPr txBox="1"/>
      </xdr:nvSpPr>
      <xdr:spPr>
        <a:xfrm>
          <a:off x="13500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61613</xdr:rowOff>
    </xdr:from>
    <xdr:ext cx="405111" cy="259045"/>
    <xdr:sp macro="" textlink="">
      <xdr:nvSpPr>
        <xdr:cNvPr id="774" name="n_4aveValue【児童館】&#10;有形固定資産減価償却率">
          <a:extLst>
            <a:ext uri="{FF2B5EF4-FFF2-40B4-BE49-F238E27FC236}">
              <a16:creationId xmlns:a16="http://schemas.microsoft.com/office/drawing/2014/main" id="{00000000-0008-0000-0E00-000006030000}"/>
            </a:ext>
          </a:extLst>
        </xdr:cNvPr>
        <xdr:cNvSpPr txBox="1"/>
      </xdr:nvSpPr>
      <xdr:spPr>
        <a:xfrm>
          <a:off x="12611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135272</xdr:rowOff>
    </xdr:from>
    <xdr:ext cx="405111" cy="259045"/>
    <xdr:sp macro="" textlink="">
      <xdr:nvSpPr>
        <xdr:cNvPr id="775" name="n_1mainValue【児童館】&#10;有形固定資産減価償却率">
          <a:extLst>
            <a:ext uri="{FF2B5EF4-FFF2-40B4-BE49-F238E27FC236}">
              <a16:creationId xmlns:a16="http://schemas.microsoft.com/office/drawing/2014/main" id="{00000000-0008-0000-0E00-000007030000}"/>
            </a:ext>
          </a:extLst>
        </xdr:cNvPr>
        <xdr:cNvSpPr txBox="1"/>
      </xdr:nvSpPr>
      <xdr:spPr>
        <a:xfrm>
          <a:off x="152660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102888</xdr:rowOff>
    </xdr:from>
    <xdr:ext cx="405111" cy="259045"/>
    <xdr:sp macro="" textlink="">
      <xdr:nvSpPr>
        <xdr:cNvPr id="776" name="n_2mainValue【児童館】&#10;有形固定資産減価償却率">
          <a:extLst>
            <a:ext uri="{FF2B5EF4-FFF2-40B4-BE49-F238E27FC236}">
              <a16:creationId xmlns:a16="http://schemas.microsoft.com/office/drawing/2014/main" id="{00000000-0008-0000-0E00-000008030000}"/>
            </a:ext>
          </a:extLst>
        </xdr:cNvPr>
        <xdr:cNvSpPr txBox="1"/>
      </xdr:nvSpPr>
      <xdr:spPr>
        <a:xfrm>
          <a:off x="14389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86377</xdr:rowOff>
    </xdr:from>
    <xdr:ext cx="405111" cy="259045"/>
    <xdr:sp macro="" textlink="">
      <xdr:nvSpPr>
        <xdr:cNvPr id="777" name="n_3mainValue【児童館】&#10;有形固定資産減価償却率">
          <a:extLst>
            <a:ext uri="{FF2B5EF4-FFF2-40B4-BE49-F238E27FC236}">
              <a16:creationId xmlns:a16="http://schemas.microsoft.com/office/drawing/2014/main" id="{00000000-0008-0000-0E00-000009030000}"/>
            </a:ext>
          </a:extLst>
        </xdr:cNvPr>
        <xdr:cNvSpPr txBox="1"/>
      </xdr:nvSpPr>
      <xdr:spPr>
        <a:xfrm>
          <a:off x="13500744" y="1414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9541</xdr:rowOff>
    </xdr:from>
    <xdr:ext cx="405111" cy="259045"/>
    <xdr:sp macro="" textlink="">
      <xdr:nvSpPr>
        <xdr:cNvPr id="778" name="n_4mainValue【児童館】&#10;有形固定資産減価償却率">
          <a:extLst>
            <a:ext uri="{FF2B5EF4-FFF2-40B4-BE49-F238E27FC236}">
              <a16:creationId xmlns:a16="http://schemas.microsoft.com/office/drawing/2014/main" id="{00000000-0008-0000-0E00-00000A030000}"/>
            </a:ext>
          </a:extLst>
        </xdr:cNvPr>
        <xdr:cNvSpPr txBox="1"/>
      </xdr:nvSpPr>
      <xdr:spPr>
        <a:xfrm>
          <a:off x="12611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00000000-0008-0000-0E00-000013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a:extLst>
            <a:ext uri="{FF2B5EF4-FFF2-40B4-BE49-F238E27FC236}">
              <a16:creationId xmlns:a16="http://schemas.microsoft.com/office/drawing/2014/main" id="{00000000-0008-0000-0E00-00001F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1" name="【児童館】&#10;一人当たり面積最小値テキスト">
          <a:extLst>
            <a:ext uri="{FF2B5EF4-FFF2-40B4-BE49-F238E27FC236}">
              <a16:creationId xmlns:a16="http://schemas.microsoft.com/office/drawing/2014/main" id="{00000000-0008-0000-0E00-000021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803" name="【児童館】&#10;一人当たり面積最大値テキスト">
          <a:extLst>
            <a:ext uri="{FF2B5EF4-FFF2-40B4-BE49-F238E27FC236}">
              <a16:creationId xmlns:a16="http://schemas.microsoft.com/office/drawing/2014/main" id="{00000000-0008-0000-0E00-000023030000}"/>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805" name="【児童館】&#10;一人当たり面積平均値テキスト">
          <a:extLst>
            <a:ext uri="{FF2B5EF4-FFF2-40B4-BE49-F238E27FC236}">
              <a16:creationId xmlns:a16="http://schemas.microsoft.com/office/drawing/2014/main" id="{00000000-0008-0000-0E00-000025030000}"/>
            </a:ext>
          </a:extLst>
        </xdr:cNvPr>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806" name="フローチャート: 判断 805">
          <a:extLst>
            <a:ext uri="{FF2B5EF4-FFF2-40B4-BE49-F238E27FC236}">
              <a16:creationId xmlns:a16="http://schemas.microsoft.com/office/drawing/2014/main" id="{00000000-0008-0000-0E00-000026030000}"/>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807" name="フローチャート: 判断 806">
          <a:extLst>
            <a:ext uri="{FF2B5EF4-FFF2-40B4-BE49-F238E27FC236}">
              <a16:creationId xmlns:a16="http://schemas.microsoft.com/office/drawing/2014/main" id="{00000000-0008-0000-0E00-000027030000}"/>
            </a:ext>
          </a:extLst>
        </xdr:cNvPr>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74168</xdr:rowOff>
    </xdr:from>
    <xdr:to>
      <xdr:col>107</xdr:col>
      <xdr:colOff>101600</xdr:colOff>
      <xdr:row>85</xdr:row>
      <xdr:rowOff>4318</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20383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19494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108458</xdr:rowOff>
    </xdr:from>
    <xdr:to>
      <xdr:col>116</xdr:col>
      <xdr:colOff>114300</xdr:colOff>
      <xdr:row>86</xdr:row>
      <xdr:rowOff>38608</xdr:rowOff>
    </xdr:to>
    <xdr:sp macro="" textlink="">
      <xdr:nvSpPr>
        <xdr:cNvPr id="816" name="楕円 815">
          <a:extLst>
            <a:ext uri="{FF2B5EF4-FFF2-40B4-BE49-F238E27FC236}">
              <a16:creationId xmlns:a16="http://schemas.microsoft.com/office/drawing/2014/main" id="{00000000-0008-0000-0E00-000030030000}"/>
            </a:ext>
          </a:extLst>
        </xdr:cNvPr>
        <xdr:cNvSpPr/>
      </xdr:nvSpPr>
      <xdr:spPr>
        <a:xfrm>
          <a:off x="22110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23385</xdr:rowOff>
    </xdr:from>
    <xdr:ext cx="469744" cy="259045"/>
    <xdr:sp macro="" textlink="">
      <xdr:nvSpPr>
        <xdr:cNvPr id="817" name="【児童館】&#10;一人当たり面積該当値テキスト">
          <a:extLst>
            <a:ext uri="{FF2B5EF4-FFF2-40B4-BE49-F238E27FC236}">
              <a16:creationId xmlns:a16="http://schemas.microsoft.com/office/drawing/2014/main" id="{00000000-0008-0000-0E00-000031030000}"/>
            </a:ext>
          </a:extLst>
        </xdr:cNvPr>
        <xdr:cNvSpPr txBox="1"/>
      </xdr:nvSpPr>
      <xdr:spPr>
        <a:xfrm>
          <a:off x="22199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818" name="楕円 817">
          <a:extLst>
            <a:ext uri="{FF2B5EF4-FFF2-40B4-BE49-F238E27FC236}">
              <a16:creationId xmlns:a16="http://schemas.microsoft.com/office/drawing/2014/main" id="{00000000-0008-0000-0E00-000032030000}"/>
            </a:ext>
          </a:extLst>
        </xdr:cNvPr>
        <xdr:cNvSpPr/>
      </xdr:nvSpPr>
      <xdr:spPr>
        <a:xfrm>
          <a:off x="21272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159258</xdr:rowOff>
    </xdr:from>
    <xdr:to>
      <xdr:col>116</xdr:col>
      <xdr:colOff>63500</xdr:colOff>
      <xdr:row>85</xdr:row>
      <xdr:rowOff>159258</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21323300" y="1473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108458</xdr:rowOff>
    </xdr:from>
    <xdr:to>
      <xdr:col>107</xdr:col>
      <xdr:colOff>101600</xdr:colOff>
      <xdr:row>86</xdr:row>
      <xdr:rowOff>38608</xdr:rowOff>
    </xdr:to>
    <xdr:sp macro="" textlink="">
      <xdr:nvSpPr>
        <xdr:cNvPr id="820" name="楕円 819">
          <a:extLst>
            <a:ext uri="{FF2B5EF4-FFF2-40B4-BE49-F238E27FC236}">
              <a16:creationId xmlns:a16="http://schemas.microsoft.com/office/drawing/2014/main" id="{00000000-0008-0000-0E00-000034030000}"/>
            </a:ext>
          </a:extLst>
        </xdr:cNvPr>
        <xdr:cNvSpPr/>
      </xdr:nvSpPr>
      <xdr:spPr>
        <a:xfrm>
          <a:off x="20383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159258</xdr:rowOff>
    </xdr:from>
    <xdr:to>
      <xdr:col>111</xdr:col>
      <xdr:colOff>177800</xdr:colOff>
      <xdr:row>85</xdr:row>
      <xdr:rowOff>159258</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20434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108458</xdr:rowOff>
    </xdr:from>
    <xdr:to>
      <xdr:col>102</xdr:col>
      <xdr:colOff>165100</xdr:colOff>
      <xdr:row>86</xdr:row>
      <xdr:rowOff>38608</xdr:rowOff>
    </xdr:to>
    <xdr:sp macro="" textlink="">
      <xdr:nvSpPr>
        <xdr:cNvPr id="822" name="楕円 821">
          <a:extLst>
            <a:ext uri="{FF2B5EF4-FFF2-40B4-BE49-F238E27FC236}">
              <a16:creationId xmlns:a16="http://schemas.microsoft.com/office/drawing/2014/main" id="{00000000-0008-0000-0E00-000036030000}"/>
            </a:ext>
          </a:extLst>
        </xdr:cNvPr>
        <xdr:cNvSpPr/>
      </xdr:nvSpPr>
      <xdr:spPr>
        <a:xfrm>
          <a:off x="19494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159258</xdr:rowOff>
    </xdr:from>
    <xdr:to>
      <xdr:col>107</xdr:col>
      <xdr:colOff>50800</xdr:colOff>
      <xdr:row>85</xdr:row>
      <xdr:rowOff>159258</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19545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83313</xdr:rowOff>
    </xdr:from>
    <xdr:to>
      <xdr:col>98</xdr:col>
      <xdr:colOff>38100</xdr:colOff>
      <xdr:row>85</xdr:row>
      <xdr:rowOff>13463</xdr:rowOff>
    </xdr:to>
    <xdr:sp macro="" textlink="">
      <xdr:nvSpPr>
        <xdr:cNvPr id="824" name="楕円 823">
          <a:extLst>
            <a:ext uri="{FF2B5EF4-FFF2-40B4-BE49-F238E27FC236}">
              <a16:creationId xmlns:a16="http://schemas.microsoft.com/office/drawing/2014/main" id="{00000000-0008-0000-0E00-000038030000}"/>
            </a:ext>
          </a:extLst>
        </xdr:cNvPr>
        <xdr:cNvSpPr/>
      </xdr:nvSpPr>
      <xdr:spPr>
        <a:xfrm>
          <a:off x="18605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134113</xdr:rowOff>
    </xdr:from>
    <xdr:to>
      <xdr:col>102</xdr:col>
      <xdr:colOff>114300</xdr:colOff>
      <xdr:row>85</xdr:row>
      <xdr:rowOff>159258</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18656300" y="14535913"/>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826" name="n_1aveValue【児童館】&#10;一人当たり面積">
          <a:extLst>
            <a:ext uri="{FF2B5EF4-FFF2-40B4-BE49-F238E27FC236}">
              <a16:creationId xmlns:a16="http://schemas.microsoft.com/office/drawing/2014/main" id="{00000000-0008-0000-0E00-00003A030000}"/>
            </a:ext>
          </a:extLst>
        </xdr:cNvPr>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20845</xdr:rowOff>
    </xdr:from>
    <xdr:ext cx="469744" cy="259045"/>
    <xdr:sp macro="" textlink="">
      <xdr:nvSpPr>
        <xdr:cNvPr id="827" name="n_2aveValue【児童館】&#10;一人当たり面積">
          <a:extLst>
            <a:ext uri="{FF2B5EF4-FFF2-40B4-BE49-F238E27FC236}">
              <a16:creationId xmlns:a16="http://schemas.microsoft.com/office/drawing/2014/main" id="{00000000-0008-0000-0E00-00003B030000}"/>
            </a:ext>
          </a:extLst>
        </xdr:cNvPr>
        <xdr:cNvSpPr txBox="1"/>
      </xdr:nvSpPr>
      <xdr:spPr>
        <a:xfrm>
          <a:off x="20199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39133</xdr:rowOff>
    </xdr:from>
    <xdr:ext cx="469744" cy="259045"/>
    <xdr:sp macro="" textlink="">
      <xdr:nvSpPr>
        <xdr:cNvPr id="828" name="n_3aveValue【児童館】&#10;一人当たり面積">
          <a:extLst>
            <a:ext uri="{FF2B5EF4-FFF2-40B4-BE49-F238E27FC236}">
              <a16:creationId xmlns:a16="http://schemas.microsoft.com/office/drawing/2014/main" id="{00000000-0008-0000-0E00-00003C030000}"/>
            </a:ext>
          </a:extLst>
        </xdr:cNvPr>
        <xdr:cNvSpPr txBox="1"/>
      </xdr:nvSpPr>
      <xdr:spPr>
        <a:xfrm>
          <a:off x="19310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41164</xdr:rowOff>
    </xdr:from>
    <xdr:ext cx="469744" cy="259045"/>
    <xdr:sp macro="" textlink="">
      <xdr:nvSpPr>
        <xdr:cNvPr id="829" name="n_4aveValue【児童館】&#10;一人当たり面積">
          <a:extLst>
            <a:ext uri="{FF2B5EF4-FFF2-40B4-BE49-F238E27FC236}">
              <a16:creationId xmlns:a16="http://schemas.microsoft.com/office/drawing/2014/main" id="{00000000-0008-0000-0E00-00003D030000}"/>
            </a:ext>
          </a:extLst>
        </xdr:cNvPr>
        <xdr:cNvSpPr txBox="1"/>
      </xdr:nvSpPr>
      <xdr:spPr>
        <a:xfrm>
          <a:off x="18421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29735</xdr:rowOff>
    </xdr:from>
    <xdr:ext cx="469744" cy="259045"/>
    <xdr:sp macro="" textlink="">
      <xdr:nvSpPr>
        <xdr:cNvPr id="830" name="n_1mainValue【児童館】&#10;一人当たり面積">
          <a:extLst>
            <a:ext uri="{FF2B5EF4-FFF2-40B4-BE49-F238E27FC236}">
              <a16:creationId xmlns:a16="http://schemas.microsoft.com/office/drawing/2014/main" id="{00000000-0008-0000-0E00-00003E030000}"/>
            </a:ext>
          </a:extLst>
        </xdr:cNvPr>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29735</xdr:rowOff>
    </xdr:from>
    <xdr:ext cx="469744" cy="259045"/>
    <xdr:sp macro="" textlink="">
      <xdr:nvSpPr>
        <xdr:cNvPr id="831" name="n_2mainValue【児童館】&#10;一人当たり面積">
          <a:extLst>
            <a:ext uri="{FF2B5EF4-FFF2-40B4-BE49-F238E27FC236}">
              <a16:creationId xmlns:a16="http://schemas.microsoft.com/office/drawing/2014/main" id="{00000000-0008-0000-0E00-00003F030000}"/>
            </a:ext>
          </a:extLst>
        </xdr:cNvPr>
        <xdr:cNvSpPr txBox="1"/>
      </xdr:nvSpPr>
      <xdr:spPr>
        <a:xfrm>
          <a:off x="20199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29735</xdr:rowOff>
    </xdr:from>
    <xdr:ext cx="469744" cy="259045"/>
    <xdr:sp macro="" textlink="">
      <xdr:nvSpPr>
        <xdr:cNvPr id="832" name="n_3mainValue【児童館】&#10;一人当たり面積">
          <a:extLst>
            <a:ext uri="{FF2B5EF4-FFF2-40B4-BE49-F238E27FC236}">
              <a16:creationId xmlns:a16="http://schemas.microsoft.com/office/drawing/2014/main" id="{00000000-0008-0000-0E00-000040030000}"/>
            </a:ext>
          </a:extLst>
        </xdr:cNvPr>
        <xdr:cNvSpPr txBox="1"/>
      </xdr:nvSpPr>
      <xdr:spPr>
        <a:xfrm>
          <a:off x="19310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29990</xdr:rowOff>
    </xdr:from>
    <xdr:ext cx="469744" cy="259045"/>
    <xdr:sp macro="" textlink="">
      <xdr:nvSpPr>
        <xdr:cNvPr id="833" name="n_4mainValue【児童館】&#10;一人当たり面積">
          <a:extLst>
            <a:ext uri="{FF2B5EF4-FFF2-40B4-BE49-F238E27FC236}">
              <a16:creationId xmlns:a16="http://schemas.microsoft.com/office/drawing/2014/main" id="{00000000-0008-0000-0E00-000041030000}"/>
            </a:ext>
          </a:extLst>
        </xdr:cNvPr>
        <xdr:cNvSpPr txBox="1"/>
      </xdr:nvSpPr>
      <xdr:spPr>
        <a:xfrm>
          <a:off x="18421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00000000-0008-0000-0E00-00004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00000000-0008-0000-0E00-00004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00000000-0008-0000-0E00-00004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00000000-0008-0000-0E00-00004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6" name="テキスト ボックス 845">
          <a:extLst>
            <a:ext uri="{FF2B5EF4-FFF2-40B4-BE49-F238E27FC236}">
              <a16:creationId xmlns:a16="http://schemas.microsoft.com/office/drawing/2014/main" id="{00000000-0008-0000-0E00-00004E03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8" name="テキスト ボックス 847">
          <a:extLst>
            <a:ext uri="{FF2B5EF4-FFF2-40B4-BE49-F238E27FC236}">
              <a16:creationId xmlns:a16="http://schemas.microsoft.com/office/drawing/2014/main" id="{00000000-0008-0000-0E00-000050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1" name="直線コネクタ 850">
          <a:extLst>
            <a:ext uri="{FF2B5EF4-FFF2-40B4-BE49-F238E27FC236}">
              <a16:creationId xmlns:a16="http://schemas.microsoft.com/office/drawing/2014/main" id="{00000000-0008-0000-0E00-000053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00000000-0008-0000-0E00-000055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a:extLst>
            <a:ext uri="{FF2B5EF4-FFF2-40B4-BE49-F238E27FC236}">
              <a16:creationId xmlns:a16="http://schemas.microsoft.com/office/drawing/2014/main" id="{00000000-0008-0000-0E00-00005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857" name="【公民館】&#10;有形固定資産減価償却率最小値テキスト">
          <a:extLst>
            <a:ext uri="{FF2B5EF4-FFF2-40B4-BE49-F238E27FC236}">
              <a16:creationId xmlns:a16="http://schemas.microsoft.com/office/drawing/2014/main" id="{00000000-0008-0000-0E00-00005903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859" name="【公民館】&#10;有形固定資産減価償却率最大値テキスト">
          <a:extLst>
            <a:ext uri="{FF2B5EF4-FFF2-40B4-BE49-F238E27FC236}">
              <a16:creationId xmlns:a16="http://schemas.microsoft.com/office/drawing/2014/main" id="{00000000-0008-0000-0E00-00005B030000}"/>
            </a:ext>
          </a:extLst>
        </xdr:cNvPr>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121429</xdr:rowOff>
    </xdr:from>
    <xdr:ext cx="405111" cy="259045"/>
    <xdr:sp macro="" textlink="">
      <xdr:nvSpPr>
        <xdr:cNvPr id="861" name="【公民館】&#10;有形固定資産減価償却率平均値テキスト">
          <a:extLst>
            <a:ext uri="{FF2B5EF4-FFF2-40B4-BE49-F238E27FC236}">
              <a16:creationId xmlns:a16="http://schemas.microsoft.com/office/drawing/2014/main" id="{00000000-0008-0000-0E00-00005D030000}"/>
            </a:ext>
          </a:extLst>
        </xdr:cNvPr>
        <xdr:cNvSpPr txBox="1"/>
      </xdr:nvSpPr>
      <xdr:spPr>
        <a:xfrm>
          <a:off x="16357600" y="1778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862" name="フローチャート: 判断 861">
          <a:extLst>
            <a:ext uri="{FF2B5EF4-FFF2-40B4-BE49-F238E27FC236}">
              <a16:creationId xmlns:a16="http://schemas.microsoft.com/office/drawing/2014/main" id="{00000000-0008-0000-0E00-00005E030000}"/>
            </a:ext>
          </a:extLst>
        </xdr:cNvPr>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863" name="フローチャート: 判断 862">
          <a:extLst>
            <a:ext uri="{FF2B5EF4-FFF2-40B4-BE49-F238E27FC236}">
              <a16:creationId xmlns:a16="http://schemas.microsoft.com/office/drawing/2014/main" id="{00000000-0008-0000-0E00-00005F030000}"/>
            </a:ext>
          </a:extLst>
        </xdr:cNvPr>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864" name="フローチャート: 判断 863">
          <a:extLst>
            <a:ext uri="{FF2B5EF4-FFF2-40B4-BE49-F238E27FC236}">
              <a16:creationId xmlns:a16="http://schemas.microsoft.com/office/drawing/2014/main" id="{00000000-0008-0000-0E00-000060030000}"/>
            </a:ext>
          </a:extLst>
        </xdr:cNvPr>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865" name="フローチャート: 判断 864">
          <a:extLst>
            <a:ext uri="{FF2B5EF4-FFF2-40B4-BE49-F238E27FC236}">
              <a16:creationId xmlns:a16="http://schemas.microsoft.com/office/drawing/2014/main" id="{00000000-0008-0000-0E00-000061030000}"/>
            </a:ext>
          </a:extLst>
        </xdr:cNvPr>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866" name="フローチャート: 判断 865">
          <a:extLst>
            <a:ext uri="{FF2B5EF4-FFF2-40B4-BE49-F238E27FC236}">
              <a16:creationId xmlns:a16="http://schemas.microsoft.com/office/drawing/2014/main" id="{00000000-0008-0000-0E00-000062030000}"/>
            </a:ext>
          </a:extLst>
        </xdr:cNvPr>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E00-00006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E00-00006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E00-00006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E00-00006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E00-00006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61976</xdr:rowOff>
    </xdr:from>
    <xdr:to>
      <xdr:col>85</xdr:col>
      <xdr:colOff>177800</xdr:colOff>
      <xdr:row>105</xdr:row>
      <xdr:rowOff>163576</xdr:rowOff>
    </xdr:to>
    <xdr:sp macro="" textlink="">
      <xdr:nvSpPr>
        <xdr:cNvPr id="872" name="楕円 871">
          <a:extLst>
            <a:ext uri="{FF2B5EF4-FFF2-40B4-BE49-F238E27FC236}">
              <a16:creationId xmlns:a16="http://schemas.microsoft.com/office/drawing/2014/main" id="{00000000-0008-0000-0E00-000068030000}"/>
            </a:ext>
          </a:extLst>
        </xdr:cNvPr>
        <xdr:cNvSpPr/>
      </xdr:nvSpPr>
      <xdr:spPr>
        <a:xfrm>
          <a:off x="162687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40403</xdr:rowOff>
    </xdr:from>
    <xdr:ext cx="405111" cy="259045"/>
    <xdr:sp macro="" textlink="">
      <xdr:nvSpPr>
        <xdr:cNvPr id="873" name="【公民館】&#10;有形固定資産減価償却率該当値テキスト">
          <a:extLst>
            <a:ext uri="{FF2B5EF4-FFF2-40B4-BE49-F238E27FC236}">
              <a16:creationId xmlns:a16="http://schemas.microsoft.com/office/drawing/2014/main" id="{00000000-0008-0000-0E00-000069030000}"/>
            </a:ext>
          </a:extLst>
        </xdr:cNvPr>
        <xdr:cNvSpPr txBox="1"/>
      </xdr:nvSpPr>
      <xdr:spPr>
        <a:xfrm>
          <a:off x="16357600" y="1804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59689</xdr:rowOff>
    </xdr:from>
    <xdr:to>
      <xdr:col>81</xdr:col>
      <xdr:colOff>101600</xdr:colOff>
      <xdr:row>105</xdr:row>
      <xdr:rowOff>161289</xdr:rowOff>
    </xdr:to>
    <xdr:sp macro="" textlink="">
      <xdr:nvSpPr>
        <xdr:cNvPr id="874" name="楕円 873">
          <a:extLst>
            <a:ext uri="{FF2B5EF4-FFF2-40B4-BE49-F238E27FC236}">
              <a16:creationId xmlns:a16="http://schemas.microsoft.com/office/drawing/2014/main" id="{00000000-0008-0000-0E00-00006A030000}"/>
            </a:ext>
          </a:extLst>
        </xdr:cNvPr>
        <xdr:cNvSpPr/>
      </xdr:nvSpPr>
      <xdr:spPr>
        <a:xfrm>
          <a:off x="1543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110489</xdr:rowOff>
    </xdr:from>
    <xdr:to>
      <xdr:col>85</xdr:col>
      <xdr:colOff>127000</xdr:colOff>
      <xdr:row>105</xdr:row>
      <xdr:rowOff>112776</xdr:rowOff>
    </xdr:to>
    <xdr:cxnSp macro="">
      <xdr:nvCxnSpPr>
        <xdr:cNvPr id="875" name="直線コネクタ 874">
          <a:extLst>
            <a:ext uri="{FF2B5EF4-FFF2-40B4-BE49-F238E27FC236}">
              <a16:creationId xmlns:a16="http://schemas.microsoft.com/office/drawing/2014/main" id="{00000000-0008-0000-0E00-00006B030000}"/>
            </a:ext>
          </a:extLst>
        </xdr:cNvPr>
        <xdr:cNvCxnSpPr/>
      </xdr:nvCxnSpPr>
      <xdr:spPr>
        <a:xfrm>
          <a:off x="15481300" y="1811273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96265</xdr:rowOff>
    </xdr:from>
    <xdr:to>
      <xdr:col>76</xdr:col>
      <xdr:colOff>165100</xdr:colOff>
      <xdr:row>106</xdr:row>
      <xdr:rowOff>26415</xdr:rowOff>
    </xdr:to>
    <xdr:sp macro="" textlink="">
      <xdr:nvSpPr>
        <xdr:cNvPr id="876" name="楕円 875">
          <a:extLst>
            <a:ext uri="{FF2B5EF4-FFF2-40B4-BE49-F238E27FC236}">
              <a16:creationId xmlns:a16="http://schemas.microsoft.com/office/drawing/2014/main" id="{00000000-0008-0000-0E00-00006C030000}"/>
            </a:ext>
          </a:extLst>
        </xdr:cNvPr>
        <xdr:cNvSpPr/>
      </xdr:nvSpPr>
      <xdr:spPr>
        <a:xfrm>
          <a:off x="14541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110489</xdr:rowOff>
    </xdr:from>
    <xdr:to>
      <xdr:col>81</xdr:col>
      <xdr:colOff>50800</xdr:colOff>
      <xdr:row>105</xdr:row>
      <xdr:rowOff>147065</xdr:rowOff>
    </xdr:to>
    <xdr:cxnSp macro="">
      <xdr:nvCxnSpPr>
        <xdr:cNvPr id="877" name="直線コネクタ 876">
          <a:extLst>
            <a:ext uri="{FF2B5EF4-FFF2-40B4-BE49-F238E27FC236}">
              <a16:creationId xmlns:a16="http://schemas.microsoft.com/office/drawing/2014/main" id="{00000000-0008-0000-0E00-00006D030000}"/>
            </a:ext>
          </a:extLst>
        </xdr:cNvPr>
        <xdr:cNvCxnSpPr/>
      </xdr:nvCxnSpPr>
      <xdr:spPr>
        <a:xfrm flipV="1">
          <a:off x="14592300" y="181127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878" name="楕円 877">
          <a:extLst>
            <a:ext uri="{FF2B5EF4-FFF2-40B4-BE49-F238E27FC236}">
              <a16:creationId xmlns:a16="http://schemas.microsoft.com/office/drawing/2014/main" id="{00000000-0008-0000-0E00-00006E030000}"/>
            </a:ext>
          </a:extLst>
        </xdr:cNvPr>
        <xdr:cNvSpPr/>
      </xdr:nvSpPr>
      <xdr:spPr>
        <a:xfrm>
          <a:off x="1365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99061</xdr:rowOff>
    </xdr:from>
    <xdr:to>
      <xdr:col>76</xdr:col>
      <xdr:colOff>114300</xdr:colOff>
      <xdr:row>105</xdr:row>
      <xdr:rowOff>147065</xdr:rowOff>
    </xdr:to>
    <xdr:cxnSp macro="">
      <xdr:nvCxnSpPr>
        <xdr:cNvPr id="879" name="直線コネクタ 878">
          <a:extLst>
            <a:ext uri="{FF2B5EF4-FFF2-40B4-BE49-F238E27FC236}">
              <a16:creationId xmlns:a16="http://schemas.microsoft.com/office/drawing/2014/main" id="{00000000-0008-0000-0E00-00006F030000}"/>
            </a:ext>
          </a:extLst>
        </xdr:cNvPr>
        <xdr:cNvCxnSpPr/>
      </xdr:nvCxnSpPr>
      <xdr:spPr>
        <a:xfrm>
          <a:off x="13703300" y="18101311"/>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50546</xdr:rowOff>
    </xdr:from>
    <xdr:to>
      <xdr:col>67</xdr:col>
      <xdr:colOff>101600</xdr:colOff>
      <xdr:row>104</xdr:row>
      <xdr:rowOff>152146</xdr:rowOff>
    </xdr:to>
    <xdr:sp macro="" textlink="">
      <xdr:nvSpPr>
        <xdr:cNvPr id="880" name="楕円 879">
          <a:extLst>
            <a:ext uri="{FF2B5EF4-FFF2-40B4-BE49-F238E27FC236}">
              <a16:creationId xmlns:a16="http://schemas.microsoft.com/office/drawing/2014/main" id="{00000000-0008-0000-0E00-000070030000}"/>
            </a:ext>
          </a:extLst>
        </xdr:cNvPr>
        <xdr:cNvSpPr/>
      </xdr:nvSpPr>
      <xdr:spPr>
        <a:xfrm>
          <a:off x="127635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101346</xdr:rowOff>
    </xdr:from>
    <xdr:to>
      <xdr:col>71</xdr:col>
      <xdr:colOff>177800</xdr:colOff>
      <xdr:row>105</xdr:row>
      <xdr:rowOff>99061</xdr:rowOff>
    </xdr:to>
    <xdr:cxnSp macro="">
      <xdr:nvCxnSpPr>
        <xdr:cNvPr id="881" name="直線コネクタ 880">
          <a:extLst>
            <a:ext uri="{FF2B5EF4-FFF2-40B4-BE49-F238E27FC236}">
              <a16:creationId xmlns:a16="http://schemas.microsoft.com/office/drawing/2014/main" id="{00000000-0008-0000-0E00-000071030000}"/>
            </a:ext>
          </a:extLst>
        </xdr:cNvPr>
        <xdr:cNvCxnSpPr/>
      </xdr:nvCxnSpPr>
      <xdr:spPr>
        <a:xfrm>
          <a:off x="12814300" y="17932146"/>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63516</xdr:rowOff>
    </xdr:from>
    <xdr:ext cx="405111" cy="259045"/>
    <xdr:sp macro="" textlink="">
      <xdr:nvSpPr>
        <xdr:cNvPr id="882" name="n_1aveValue【公民館】&#10;有形固定資産減価償却率">
          <a:extLst>
            <a:ext uri="{FF2B5EF4-FFF2-40B4-BE49-F238E27FC236}">
              <a16:creationId xmlns:a16="http://schemas.microsoft.com/office/drawing/2014/main" id="{00000000-0008-0000-0E00-000072030000}"/>
            </a:ext>
          </a:extLst>
        </xdr:cNvPr>
        <xdr:cNvSpPr txBox="1"/>
      </xdr:nvSpPr>
      <xdr:spPr>
        <a:xfrm>
          <a:off x="15266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15512</xdr:rowOff>
    </xdr:from>
    <xdr:ext cx="405111" cy="259045"/>
    <xdr:sp macro="" textlink="">
      <xdr:nvSpPr>
        <xdr:cNvPr id="883" name="n_2aveValue【公民館】&#10;有形固定資産減価償却率">
          <a:extLst>
            <a:ext uri="{FF2B5EF4-FFF2-40B4-BE49-F238E27FC236}">
              <a16:creationId xmlns:a16="http://schemas.microsoft.com/office/drawing/2014/main" id="{00000000-0008-0000-0E00-000073030000}"/>
            </a:ext>
          </a:extLst>
        </xdr:cNvPr>
        <xdr:cNvSpPr txBox="1"/>
      </xdr:nvSpPr>
      <xdr:spPr>
        <a:xfrm>
          <a:off x="14389744" y="176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90949</xdr:rowOff>
    </xdr:from>
    <xdr:ext cx="405111" cy="259045"/>
    <xdr:sp macro="" textlink="">
      <xdr:nvSpPr>
        <xdr:cNvPr id="884" name="n_3aveValue【公民館】&#10;有形固定資産減価償却率">
          <a:extLst>
            <a:ext uri="{FF2B5EF4-FFF2-40B4-BE49-F238E27FC236}">
              <a16:creationId xmlns:a16="http://schemas.microsoft.com/office/drawing/2014/main" id="{00000000-0008-0000-0E00-000074030000}"/>
            </a:ext>
          </a:extLst>
        </xdr:cNvPr>
        <xdr:cNvSpPr txBox="1"/>
      </xdr:nvSpPr>
      <xdr:spPr>
        <a:xfrm>
          <a:off x="13500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136669</xdr:rowOff>
    </xdr:from>
    <xdr:ext cx="405111" cy="259045"/>
    <xdr:sp macro="" textlink="">
      <xdr:nvSpPr>
        <xdr:cNvPr id="885" name="n_4aveValue【公民館】&#10;有形固定資産減価償却率">
          <a:extLst>
            <a:ext uri="{FF2B5EF4-FFF2-40B4-BE49-F238E27FC236}">
              <a16:creationId xmlns:a16="http://schemas.microsoft.com/office/drawing/2014/main" id="{00000000-0008-0000-0E00-000075030000}"/>
            </a:ext>
          </a:extLst>
        </xdr:cNvPr>
        <xdr:cNvSpPr txBox="1"/>
      </xdr:nvSpPr>
      <xdr:spPr>
        <a:xfrm>
          <a:off x="12611744" y="1762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152416</xdr:rowOff>
    </xdr:from>
    <xdr:ext cx="405111" cy="259045"/>
    <xdr:sp macro="" textlink="">
      <xdr:nvSpPr>
        <xdr:cNvPr id="886" name="n_1mainValue【公民館】&#10;有形固定資産減価償却率">
          <a:extLst>
            <a:ext uri="{FF2B5EF4-FFF2-40B4-BE49-F238E27FC236}">
              <a16:creationId xmlns:a16="http://schemas.microsoft.com/office/drawing/2014/main" id="{00000000-0008-0000-0E00-000076030000}"/>
            </a:ext>
          </a:extLst>
        </xdr:cNvPr>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17542</xdr:rowOff>
    </xdr:from>
    <xdr:ext cx="405111" cy="259045"/>
    <xdr:sp macro="" textlink="">
      <xdr:nvSpPr>
        <xdr:cNvPr id="887" name="n_2mainValue【公民館】&#10;有形固定資産減価償却率">
          <a:extLst>
            <a:ext uri="{FF2B5EF4-FFF2-40B4-BE49-F238E27FC236}">
              <a16:creationId xmlns:a16="http://schemas.microsoft.com/office/drawing/2014/main" id="{00000000-0008-0000-0E00-000077030000}"/>
            </a:ext>
          </a:extLst>
        </xdr:cNvPr>
        <xdr:cNvSpPr txBox="1"/>
      </xdr:nvSpPr>
      <xdr:spPr>
        <a:xfrm>
          <a:off x="14389744" y="1819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888" name="n_3mainValue【公民館】&#10;有形固定資産減価償却率">
          <a:extLst>
            <a:ext uri="{FF2B5EF4-FFF2-40B4-BE49-F238E27FC236}">
              <a16:creationId xmlns:a16="http://schemas.microsoft.com/office/drawing/2014/main" id="{00000000-0008-0000-0E00-000078030000}"/>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143273</xdr:rowOff>
    </xdr:from>
    <xdr:ext cx="405111" cy="259045"/>
    <xdr:sp macro="" textlink="">
      <xdr:nvSpPr>
        <xdr:cNvPr id="889" name="n_4mainValue【公民館】&#10;有形固定資産減価償却率">
          <a:extLst>
            <a:ext uri="{FF2B5EF4-FFF2-40B4-BE49-F238E27FC236}">
              <a16:creationId xmlns:a16="http://schemas.microsoft.com/office/drawing/2014/main" id="{00000000-0008-0000-0E00-000079030000}"/>
            </a:ext>
          </a:extLst>
        </xdr:cNvPr>
        <xdr:cNvSpPr txBox="1"/>
      </xdr:nvSpPr>
      <xdr:spPr>
        <a:xfrm>
          <a:off x="12611744" y="1797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00000000-0008-0000-0E00-00007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00000000-0008-0000-0E00-00007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00000000-0008-0000-0E00-00007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E00-00007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E00-00007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E00-00007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00000000-0008-0000-0E00-00008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00000000-0008-0000-0E00-00008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a:extLst>
            <a:ext uri="{FF2B5EF4-FFF2-40B4-BE49-F238E27FC236}">
              <a16:creationId xmlns:a16="http://schemas.microsoft.com/office/drawing/2014/main" id="{00000000-0008-0000-0E00-000084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a:extLst>
            <a:ext uri="{FF2B5EF4-FFF2-40B4-BE49-F238E27FC236}">
              <a16:creationId xmlns:a16="http://schemas.microsoft.com/office/drawing/2014/main" id="{00000000-0008-0000-0E00-000085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a:extLst>
            <a:ext uri="{FF2B5EF4-FFF2-40B4-BE49-F238E27FC236}">
              <a16:creationId xmlns:a16="http://schemas.microsoft.com/office/drawing/2014/main" id="{00000000-0008-0000-0E00-000086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a:extLst>
            <a:ext uri="{FF2B5EF4-FFF2-40B4-BE49-F238E27FC236}">
              <a16:creationId xmlns:a16="http://schemas.microsoft.com/office/drawing/2014/main" id="{00000000-0008-0000-0E00-000087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a:extLst>
            <a:ext uri="{FF2B5EF4-FFF2-40B4-BE49-F238E27FC236}">
              <a16:creationId xmlns:a16="http://schemas.microsoft.com/office/drawing/2014/main" id="{00000000-0008-0000-0E00-000088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a:extLst>
            <a:ext uri="{FF2B5EF4-FFF2-40B4-BE49-F238E27FC236}">
              <a16:creationId xmlns:a16="http://schemas.microsoft.com/office/drawing/2014/main" id="{00000000-0008-0000-0E00-000089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a:extLst>
            <a:ext uri="{FF2B5EF4-FFF2-40B4-BE49-F238E27FC236}">
              <a16:creationId xmlns:a16="http://schemas.microsoft.com/office/drawing/2014/main" id="{00000000-0008-0000-0E00-00008A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a:extLst>
            <a:ext uri="{FF2B5EF4-FFF2-40B4-BE49-F238E27FC236}">
              <a16:creationId xmlns:a16="http://schemas.microsoft.com/office/drawing/2014/main" id="{00000000-0008-0000-0E00-00008B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a:extLst>
            <a:ext uri="{FF2B5EF4-FFF2-40B4-BE49-F238E27FC236}">
              <a16:creationId xmlns:a16="http://schemas.microsoft.com/office/drawing/2014/main" id="{00000000-0008-0000-0E00-00008C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a:extLst>
            <a:ext uri="{FF2B5EF4-FFF2-40B4-BE49-F238E27FC236}">
              <a16:creationId xmlns:a16="http://schemas.microsoft.com/office/drawing/2014/main" id="{00000000-0008-0000-0E00-00008D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a:extLst>
            <a:ext uri="{FF2B5EF4-FFF2-40B4-BE49-F238E27FC236}">
              <a16:creationId xmlns:a16="http://schemas.microsoft.com/office/drawing/2014/main" id="{00000000-0008-0000-0E00-00008E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a:extLst>
            <a:ext uri="{FF2B5EF4-FFF2-40B4-BE49-F238E27FC236}">
              <a16:creationId xmlns:a16="http://schemas.microsoft.com/office/drawing/2014/main" id="{00000000-0008-0000-0E00-00008F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00000000-0008-0000-0E00-00009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00000000-0008-0000-0E00-00009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a:extLst>
            <a:ext uri="{FF2B5EF4-FFF2-40B4-BE49-F238E27FC236}">
              <a16:creationId xmlns:a16="http://schemas.microsoft.com/office/drawing/2014/main" id="{00000000-0008-0000-0E00-00009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916" name="【公民館】&#10;一人当たり面積最小値テキスト">
          <a:extLst>
            <a:ext uri="{FF2B5EF4-FFF2-40B4-BE49-F238E27FC236}">
              <a16:creationId xmlns:a16="http://schemas.microsoft.com/office/drawing/2014/main" id="{00000000-0008-0000-0E00-00009403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918" name="【公民館】&#10;一人当たり面積最大値テキスト">
          <a:extLst>
            <a:ext uri="{FF2B5EF4-FFF2-40B4-BE49-F238E27FC236}">
              <a16:creationId xmlns:a16="http://schemas.microsoft.com/office/drawing/2014/main" id="{00000000-0008-0000-0E00-000096030000}"/>
            </a:ext>
          </a:extLst>
        </xdr:cNvPr>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919" name="直線コネクタ 918">
          <a:extLst>
            <a:ext uri="{FF2B5EF4-FFF2-40B4-BE49-F238E27FC236}">
              <a16:creationId xmlns:a16="http://schemas.microsoft.com/office/drawing/2014/main" id="{00000000-0008-0000-0E00-000097030000}"/>
            </a:ext>
          </a:extLst>
        </xdr:cNvPr>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144253</xdr:rowOff>
    </xdr:from>
    <xdr:ext cx="469744" cy="259045"/>
    <xdr:sp macro="" textlink="">
      <xdr:nvSpPr>
        <xdr:cNvPr id="920" name="【公民館】&#10;一人当たり面積平均値テキスト">
          <a:extLst>
            <a:ext uri="{FF2B5EF4-FFF2-40B4-BE49-F238E27FC236}">
              <a16:creationId xmlns:a16="http://schemas.microsoft.com/office/drawing/2014/main" id="{00000000-0008-0000-0E00-000098030000}"/>
            </a:ext>
          </a:extLst>
        </xdr:cNvPr>
        <xdr:cNvSpPr txBox="1"/>
      </xdr:nvSpPr>
      <xdr:spPr>
        <a:xfrm>
          <a:off x="22199600" y="1831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921" name="フローチャート: 判断 920">
          <a:extLst>
            <a:ext uri="{FF2B5EF4-FFF2-40B4-BE49-F238E27FC236}">
              <a16:creationId xmlns:a16="http://schemas.microsoft.com/office/drawing/2014/main" id="{00000000-0008-0000-0E00-000099030000}"/>
            </a:ext>
          </a:extLst>
        </xdr:cNvPr>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922" name="フローチャート: 判断 921">
          <a:extLst>
            <a:ext uri="{FF2B5EF4-FFF2-40B4-BE49-F238E27FC236}">
              <a16:creationId xmlns:a16="http://schemas.microsoft.com/office/drawing/2014/main" id="{00000000-0008-0000-0E00-00009A030000}"/>
            </a:ext>
          </a:extLst>
        </xdr:cNvPr>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923" name="フローチャート: 判断 922">
          <a:extLst>
            <a:ext uri="{FF2B5EF4-FFF2-40B4-BE49-F238E27FC236}">
              <a16:creationId xmlns:a16="http://schemas.microsoft.com/office/drawing/2014/main" id="{00000000-0008-0000-0E00-00009B030000}"/>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924" name="フローチャート: 判断 923">
          <a:extLst>
            <a:ext uri="{FF2B5EF4-FFF2-40B4-BE49-F238E27FC236}">
              <a16:creationId xmlns:a16="http://schemas.microsoft.com/office/drawing/2014/main" id="{00000000-0008-0000-0E00-00009C030000}"/>
            </a:ext>
          </a:extLst>
        </xdr:cNvPr>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925" name="フローチャート: 判断 924">
          <a:extLst>
            <a:ext uri="{FF2B5EF4-FFF2-40B4-BE49-F238E27FC236}">
              <a16:creationId xmlns:a16="http://schemas.microsoft.com/office/drawing/2014/main" id="{00000000-0008-0000-0E00-00009D030000}"/>
            </a:ext>
          </a:extLst>
        </xdr:cNvPr>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E00-00009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E00-00009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E00-0000A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E00-0000A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E00-0000A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97245</xdr:rowOff>
    </xdr:from>
    <xdr:to>
      <xdr:col>116</xdr:col>
      <xdr:colOff>114300</xdr:colOff>
      <xdr:row>105</xdr:row>
      <xdr:rowOff>27395</xdr:rowOff>
    </xdr:to>
    <xdr:sp macro="" textlink="">
      <xdr:nvSpPr>
        <xdr:cNvPr id="931" name="楕円 930">
          <a:extLst>
            <a:ext uri="{FF2B5EF4-FFF2-40B4-BE49-F238E27FC236}">
              <a16:creationId xmlns:a16="http://schemas.microsoft.com/office/drawing/2014/main" id="{00000000-0008-0000-0E00-0000A3030000}"/>
            </a:ext>
          </a:extLst>
        </xdr:cNvPr>
        <xdr:cNvSpPr/>
      </xdr:nvSpPr>
      <xdr:spPr>
        <a:xfrm>
          <a:off x="221107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120122</xdr:rowOff>
    </xdr:from>
    <xdr:ext cx="469744" cy="259045"/>
    <xdr:sp macro="" textlink="">
      <xdr:nvSpPr>
        <xdr:cNvPr id="932" name="【公民館】&#10;一人当たり面積該当値テキスト">
          <a:extLst>
            <a:ext uri="{FF2B5EF4-FFF2-40B4-BE49-F238E27FC236}">
              <a16:creationId xmlns:a16="http://schemas.microsoft.com/office/drawing/2014/main" id="{00000000-0008-0000-0E00-0000A4030000}"/>
            </a:ext>
          </a:extLst>
        </xdr:cNvPr>
        <xdr:cNvSpPr txBox="1"/>
      </xdr:nvSpPr>
      <xdr:spPr>
        <a:xfrm>
          <a:off x="22199600" y="177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111942</xdr:rowOff>
    </xdr:from>
    <xdr:to>
      <xdr:col>112</xdr:col>
      <xdr:colOff>38100</xdr:colOff>
      <xdr:row>104</xdr:row>
      <xdr:rowOff>42092</xdr:rowOff>
    </xdr:to>
    <xdr:sp macro="" textlink="">
      <xdr:nvSpPr>
        <xdr:cNvPr id="933" name="楕円 932">
          <a:extLst>
            <a:ext uri="{FF2B5EF4-FFF2-40B4-BE49-F238E27FC236}">
              <a16:creationId xmlns:a16="http://schemas.microsoft.com/office/drawing/2014/main" id="{00000000-0008-0000-0E00-0000A5030000}"/>
            </a:ext>
          </a:extLst>
        </xdr:cNvPr>
        <xdr:cNvSpPr/>
      </xdr:nvSpPr>
      <xdr:spPr>
        <a:xfrm>
          <a:off x="21272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162742</xdr:rowOff>
    </xdr:from>
    <xdr:to>
      <xdr:col>116</xdr:col>
      <xdr:colOff>63500</xdr:colOff>
      <xdr:row>104</xdr:row>
      <xdr:rowOff>148045</xdr:rowOff>
    </xdr:to>
    <xdr:cxnSp macro="">
      <xdr:nvCxnSpPr>
        <xdr:cNvPr id="934" name="直線コネクタ 933">
          <a:extLst>
            <a:ext uri="{FF2B5EF4-FFF2-40B4-BE49-F238E27FC236}">
              <a16:creationId xmlns:a16="http://schemas.microsoft.com/office/drawing/2014/main" id="{00000000-0008-0000-0E00-0000A6030000}"/>
            </a:ext>
          </a:extLst>
        </xdr:cNvPr>
        <xdr:cNvCxnSpPr/>
      </xdr:nvCxnSpPr>
      <xdr:spPr>
        <a:xfrm>
          <a:off x="21323300" y="17822092"/>
          <a:ext cx="838200" cy="15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118473</xdr:rowOff>
    </xdr:from>
    <xdr:to>
      <xdr:col>107</xdr:col>
      <xdr:colOff>101600</xdr:colOff>
      <xdr:row>104</xdr:row>
      <xdr:rowOff>48623</xdr:rowOff>
    </xdr:to>
    <xdr:sp macro="" textlink="">
      <xdr:nvSpPr>
        <xdr:cNvPr id="935" name="楕円 934">
          <a:extLst>
            <a:ext uri="{FF2B5EF4-FFF2-40B4-BE49-F238E27FC236}">
              <a16:creationId xmlns:a16="http://schemas.microsoft.com/office/drawing/2014/main" id="{00000000-0008-0000-0E00-0000A7030000}"/>
            </a:ext>
          </a:extLst>
        </xdr:cNvPr>
        <xdr:cNvSpPr/>
      </xdr:nvSpPr>
      <xdr:spPr>
        <a:xfrm>
          <a:off x="20383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162742</xdr:rowOff>
    </xdr:from>
    <xdr:to>
      <xdr:col>111</xdr:col>
      <xdr:colOff>177800</xdr:colOff>
      <xdr:row>103</xdr:row>
      <xdr:rowOff>169273</xdr:rowOff>
    </xdr:to>
    <xdr:cxnSp macro="">
      <xdr:nvCxnSpPr>
        <xdr:cNvPr id="936" name="直線コネクタ 935">
          <a:extLst>
            <a:ext uri="{FF2B5EF4-FFF2-40B4-BE49-F238E27FC236}">
              <a16:creationId xmlns:a16="http://schemas.microsoft.com/office/drawing/2014/main" id="{00000000-0008-0000-0E00-0000A8030000}"/>
            </a:ext>
          </a:extLst>
        </xdr:cNvPr>
        <xdr:cNvCxnSpPr/>
      </xdr:nvCxnSpPr>
      <xdr:spPr>
        <a:xfrm flipV="1">
          <a:off x="20434300" y="178220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121738</xdr:rowOff>
    </xdr:from>
    <xdr:to>
      <xdr:col>102</xdr:col>
      <xdr:colOff>165100</xdr:colOff>
      <xdr:row>104</xdr:row>
      <xdr:rowOff>51888</xdr:rowOff>
    </xdr:to>
    <xdr:sp macro="" textlink="">
      <xdr:nvSpPr>
        <xdr:cNvPr id="937" name="楕円 936">
          <a:extLst>
            <a:ext uri="{FF2B5EF4-FFF2-40B4-BE49-F238E27FC236}">
              <a16:creationId xmlns:a16="http://schemas.microsoft.com/office/drawing/2014/main" id="{00000000-0008-0000-0E00-0000A9030000}"/>
            </a:ext>
          </a:extLst>
        </xdr:cNvPr>
        <xdr:cNvSpPr/>
      </xdr:nvSpPr>
      <xdr:spPr>
        <a:xfrm>
          <a:off x="19494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169273</xdr:rowOff>
    </xdr:from>
    <xdr:to>
      <xdr:col>107</xdr:col>
      <xdr:colOff>50800</xdr:colOff>
      <xdr:row>104</xdr:row>
      <xdr:rowOff>1088</xdr:rowOff>
    </xdr:to>
    <xdr:cxnSp macro="">
      <xdr:nvCxnSpPr>
        <xdr:cNvPr id="938" name="直線コネクタ 937">
          <a:extLst>
            <a:ext uri="{FF2B5EF4-FFF2-40B4-BE49-F238E27FC236}">
              <a16:creationId xmlns:a16="http://schemas.microsoft.com/office/drawing/2014/main" id="{00000000-0008-0000-0E00-0000AA030000}"/>
            </a:ext>
          </a:extLst>
        </xdr:cNvPr>
        <xdr:cNvCxnSpPr/>
      </xdr:nvCxnSpPr>
      <xdr:spPr>
        <a:xfrm flipV="1">
          <a:off x="19545300" y="178286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157662</xdr:rowOff>
    </xdr:from>
    <xdr:to>
      <xdr:col>98</xdr:col>
      <xdr:colOff>38100</xdr:colOff>
      <xdr:row>107</xdr:row>
      <xdr:rowOff>87812</xdr:rowOff>
    </xdr:to>
    <xdr:sp macro="" textlink="">
      <xdr:nvSpPr>
        <xdr:cNvPr id="939" name="楕円 938">
          <a:extLst>
            <a:ext uri="{FF2B5EF4-FFF2-40B4-BE49-F238E27FC236}">
              <a16:creationId xmlns:a16="http://schemas.microsoft.com/office/drawing/2014/main" id="{00000000-0008-0000-0E00-0000AB030000}"/>
            </a:ext>
          </a:extLst>
        </xdr:cNvPr>
        <xdr:cNvSpPr/>
      </xdr:nvSpPr>
      <xdr:spPr>
        <a:xfrm>
          <a:off x="18605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1088</xdr:rowOff>
    </xdr:from>
    <xdr:to>
      <xdr:col>102</xdr:col>
      <xdr:colOff>114300</xdr:colOff>
      <xdr:row>107</xdr:row>
      <xdr:rowOff>37012</xdr:rowOff>
    </xdr:to>
    <xdr:cxnSp macro="">
      <xdr:nvCxnSpPr>
        <xdr:cNvPr id="940" name="直線コネクタ 939">
          <a:extLst>
            <a:ext uri="{FF2B5EF4-FFF2-40B4-BE49-F238E27FC236}">
              <a16:creationId xmlns:a16="http://schemas.microsoft.com/office/drawing/2014/main" id="{00000000-0008-0000-0E00-0000AC030000}"/>
            </a:ext>
          </a:extLst>
        </xdr:cNvPr>
        <xdr:cNvCxnSpPr/>
      </xdr:nvCxnSpPr>
      <xdr:spPr>
        <a:xfrm flipV="1">
          <a:off x="18656300" y="17831888"/>
          <a:ext cx="889000" cy="55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95266</xdr:rowOff>
    </xdr:from>
    <xdr:ext cx="469744" cy="259045"/>
    <xdr:sp macro="" textlink="">
      <xdr:nvSpPr>
        <xdr:cNvPr id="941" name="n_1aveValue【公民館】&#10;一人当たり面積">
          <a:extLst>
            <a:ext uri="{FF2B5EF4-FFF2-40B4-BE49-F238E27FC236}">
              <a16:creationId xmlns:a16="http://schemas.microsoft.com/office/drawing/2014/main" id="{00000000-0008-0000-0E00-0000AD030000}"/>
            </a:ext>
          </a:extLst>
        </xdr:cNvPr>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85470</xdr:rowOff>
    </xdr:from>
    <xdr:ext cx="469744" cy="259045"/>
    <xdr:sp macro="" textlink="">
      <xdr:nvSpPr>
        <xdr:cNvPr id="942" name="n_2aveValue【公民館】&#10;一人当たり面積">
          <a:extLst>
            <a:ext uri="{FF2B5EF4-FFF2-40B4-BE49-F238E27FC236}">
              <a16:creationId xmlns:a16="http://schemas.microsoft.com/office/drawing/2014/main" id="{00000000-0008-0000-0E00-0000AE030000}"/>
            </a:ext>
          </a:extLst>
        </xdr:cNvPr>
        <xdr:cNvSpPr txBox="1"/>
      </xdr:nvSpPr>
      <xdr:spPr>
        <a:xfrm>
          <a:off x="20199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82204</xdr:rowOff>
    </xdr:from>
    <xdr:ext cx="469744" cy="259045"/>
    <xdr:sp macro="" textlink="">
      <xdr:nvSpPr>
        <xdr:cNvPr id="943" name="n_3aveValue【公民館】&#10;一人当たり面積">
          <a:extLst>
            <a:ext uri="{FF2B5EF4-FFF2-40B4-BE49-F238E27FC236}">
              <a16:creationId xmlns:a16="http://schemas.microsoft.com/office/drawing/2014/main" id="{00000000-0008-0000-0E00-0000AF030000}"/>
            </a:ext>
          </a:extLst>
        </xdr:cNvPr>
        <xdr:cNvSpPr txBox="1"/>
      </xdr:nvSpPr>
      <xdr:spPr>
        <a:xfrm>
          <a:off x="19310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85470</xdr:rowOff>
    </xdr:from>
    <xdr:ext cx="469744" cy="259045"/>
    <xdr:sp macro="" textlink="">
      <xdr:nvSpPr>
        <xdr:cNvPr id="944" name="n_4aveValue【公民館】&#10;一人当たり面積">
          <a:extLst>
            <a:ext uri="{FF2B5EF4-FFF2-40B4-BE49-F238E27FC236}">
              <a16:creationId xmlns:a16="http://schemas.microsoft.com/office/drawing/2014/main" id="{00000000-0008-0000-0E00-0000B0030000}"/>
            </a:ext>
          </a:extLst>
        </xdr:cNvPr>
        <xdr:cNvSpPr txBox="1"/>
      </xdr:nvSpPr>
      <xdr:spPr>
        <a:xfrm>
          <a:off x="18421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58619</xdr:rowOff>
    </xdr:from>
    <xdr:ext cx="469744" cy="259045"/>
    <xdr:sp macro="" textlink="">
      <xdr:nvSpPr>
        <xdr:cNvPr id="945" name="n_1mainValue【公民館】&#10;一人当たり面積">
          <a:extLst>
            <a:ext uri="{FF2B5EF4-FFF2-40B4-BE49-F238E27FC236}">
              <a16:creationId xmlns:a16="http://schemas.microsoft.com/office/drawing/2014/main" id="{00000000-0008-0000-0E00-0000B1030000}"/>
            </a:ext>
          </a:extLst>
        </xdr:cNvPr>
        <xdr:cNvSpPr txBox="1"/>
      </xdr:nvSpPr>
      <xdr:spPr>
        <a:xfrm>
          <a:off x="21075727" y="1754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65150</xdr:rowOff>
    </xdr:from>
    <xdr:ext cx="469744" cy="259045"/>
    <xdr:sp macro="" textlink="">
      <xdr:nvSpPr>
        <xdr:cNvPr id="946" name="n_2mainValue【公民館】&#10;一人当たり面積">
          <a:extLst>
            <a:ext uri="{FF2B5EF4-FFF2-40B4-BE49-F238E27FC236}">
              <a16:creationId xmlns:a16="http://schemas.microsoft.com/office/drawing/2014/main" id="{00000000-0008-0000-0E00-0000B2030000}"/>
            </a:ext>
          </a:extLst>
        </xdr:cNvPr>
        <xdr:cNvSpPr txBox="1"/>
      </xdr:nvSpPr>
      <xdr:spPr>
        <a:xfrm>
          <a:off x="20199427" y="1755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68415</xdr:rowOff>
    </xdr:from>
    <xdr:ext cx="469744" cy="259045"/>
    <xdr:sp macro="" textlink="">
      <xdr:nvSpPr>
        <xdr:cNvPr id="947" name="n_3mainValue【公民館】&#10;一人当たり面積">
          <a:extLst>
            <a:ext uri="{FF2B5EF4-FFF2-40B4-BE49-F238E27FC236}">
              <a16:creationId xmlns:a16="http://schemas.microsoft.com/office/drawing/2014/main" id="{00000000-0008-0000-0E00-0000B3030000}"/>
            </a:ext>
          </a:extLst>
        </xdr:cNvPr>
        <xdr:cNvSpPr txBox="1"/>
      </xdr:nvSpPr>
      <xdr:spPr>
        <a:xfrm>
          <a:off x="19310427" y="175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104339</xdr:rowOff>
    </xdr:from>
    <xdr:ext cx="469744" cy="259045"/>
    <xdr:sp macro="" textlink="">
      <xdr:nvSpPr>
        <xdr:cNvPr id="948" name="n_4mainValue【公民館】&#10;一人当たり面積">
          <a:extLst>
            <a:ext uri="{FF2B5EF4-FFF2-40B4-BE49-F238E27FC236}">
              <a16:creationId xmlns:a16="http://schemas.microsoft.com/office/drawing/2014/main" id="{00000000-0008-0000-0E00-0000B4030000}"/>
            </a:ext>
          </a:extLst>
        </xdr:cNvPr>
        <xdr:cNvSpPr txBox="1"/>
      </xdr:nvSpPr>
      <xdr:spPr>
        <a:xfrm>
          <a:off x="18421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00000000-0008-0000-0E00-0000B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00000000-0008-0000-0E00-0000B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00000000-0008-0000-0E00-0000B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有形固定資産減価償却率について、公営住宅の数値が鳥取県平均を大きく上回っているが、すでに長寿命化計画を作成しており、全体の戸数を削減しつつ、老朽化した施設の建替工事を</a:t>
          </a:r>
          <a:r>
            <a:rPr kumimoji="1" lang="ja-JP" altLang="en-US" sz="1100">
              <a:solidFill>
                <a:schemeClr val="dk1"/>
              </a:solidFill>
              <a:effectLst/>
              <a:latin typeface="+mn-lt"/>
              <a:ea typeface="+mn-ea"/>
              <a:cs typeface="+mn-cs"/>
            </a:rPr>
            <a:t>実施する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公民館においても、鳥取県平均を上回っているが、過疎対策事業債を活用し、老朽化した泊分館の建替工事を実施していることから改善が見込まれる。学校は、施設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在り方を検討する委員会を立ち上げ、施設の統廃合を進めた結果、鳥取県平均を下回る結果となった。</a:t>
          </a:r>
          <a:endParaRPr lang="ja-JP" altLang="ja-JP" sz="1400">
            <a:effectLst/>
          </a:endParaRPr>
        </a:p>
        <a:p>
          <a:r>
            <a:rPr kumimoji="1" lang="ja-JP" altLang="ja-JP" sz="1100">
              <a:solidFill>
                <a:schemeClr val="dk1"/>
              </a:solidFill>
              <a:effectLst/>
              <a:latin typeface="+mn-lt"/>
              <a:ea typeface="+mn-ea"/>
              <a:cs typeface="+mn-cs"/>
            </a:rPr>
            <a:t>今後も、有効な財源を活用し、施設統合・更新・廃止を実施していく。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16,741
16,650
77.94
12,566,161
12,282,848
269,351
6,176,771
12,960,192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4261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118762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11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113030</xdr:rowOff>
    </xdr:from>
    <xdr:to>
      <xdr:col>6</xdr:col>
      <xdr:colOff>38100</xdr:colOff>
      <xdr:row>36</xdr:row>
      <xdr:rowOff>43180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145415</xdr:rowOff>
    </xdr:from>
    <xdr:to>
      <xdr:col>24</xdr:col>
      <xdr:colOff>114300</xdr:colOff>
      <xdr:row>42</xdr:row>
      <xdr:rowOff>75565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71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60342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708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93980</xdr:rowOff>
    </xdr:from>
    <xdr:to>
      <xdr:col>20</xdr:col>
      <xdr:colOff>38100</xdr:colOff>
      <xdr:row>42</xdr:row>
      <xdr:rowOff>24130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144780</xdr:rowOff>
    </xdr:from>
    <xdr:to>
      <xdr:col>24</xdr:col>
      <xdr:colOff>63500</xdr:colOff>
      <xdr:row>42</xdr:row>
      <xdr:rowOff>24765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71742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40640</xdr:rowOff>
    </xdr:from>
    <xdr:to>
      <xdr:col>15</xdr:col>
      <xdr:colOff>101600</xdr:colOff>
      <xdr:row>41</xdr:row>
      <xdr:rowOff>142240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91440</xdr:rowOff>
    </xdr:from>
    <xdr:to>
      <xdr:col>19</xdr:col>
      <xdr:colOff>177800</xdr:colOff>
      <xdr:row>41</xdr:row>
      <xdr:rowOff>144780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71208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149225</xdr:rowOff>
    </xdr:from>
    <xdr:to>
      <xdr:col>10</xdr:col>
      <xdr:colOff>165100</xdr:colOff>
      <xdr:row>41</xdr:row>
      <xdr:rowOff>79375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28575</xdr:rowOff>
    </xdr:from>
    <xdr:to>
      <xdr:col>15</xdr:col>
      <xdr:colOff>50800</xdr:colOff>
      <xdr:row>41</xdr:row>
      <xdr:rowOff>91440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705802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74930</xdr:rowOff>
    </xdr:from>
    <xdr:to>
      <xdr:col>6</xdr:col>
      <xdr:colOff>38100</xdr:colOff>
      <xdr:row>39</xdr:row>
      <xdr:rowOff>5080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125730</xdr:rowOff>
    </xdr:from>
    <xdr:to>
      <xdr:col>10</xdr:col>
      <xdr:colOff>114300</xdr:colOff>
      <xdr:row>41</xdr:row>
      <xdr:rowOff>28575</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6640830"/>
          <a:ext cx="889000" cy="4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59707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15257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133367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70502</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167657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36830</xdr:rowOff>
    </xdr:from>
    <xdr:to>
      <xdr:col>50</xdr:col>
      <xdr:colOff>165100</xdr:colOff>
      <xdr:row>39</xdr:row>
      <xdr:rowOff>138430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50546</xdr:rowOff>
    </xdr:from>
    <xdr:to>
      <xdr:col>46</xdr:col>
      <xdr:colOff>38100</xdr:colOff>
      <xdr:row>39</xdr:row>
      <xdr:rowOff>152146</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73406</xdr:rowOff>
    </xdr:from>
    <xdr:to>
      <xdr:col>41</xdr:col>
      <xdr:colOff>101600</xdr:colOff>
      <xdr:row>40</xdr:row>
      <xdr:rowOff>3556</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34544</xdr:rowOff>
    </xdr:from>
    <xdr:to>
      <xdr:col>55</xdr:col>
      <xdr:colOff>50800</xdr:colOff>
      <xdr:row>40</xdr:row>
      <xdr:rowOff>136144</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12971</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34544</xdr:rowOff>
    </xdr:from>
    <xdr:to>
      <xdr:col>50</xdr:col>
      <xdr:colOff>165100</xdr:colOff>
      <xdr:row>40</xdr:row>
      <xdr:rowOff>136144</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85344</xdr:rowOff>
    </xdr:from>
    <xdr:to>
      <xdr:col>55</xdr:col>
      <xdr:colOff>0</xdr:colOff>
      <xdr:row>40</xdr:row>
      <xdr:rowOff>85344</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9639300" y="694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39116</xdr:rowOff>
    </xdr:from>
    <xdr:to>
      <xdr:col>46</xdr:col>
      <xdr:colOff>38100</xdr:colOff>
      <xdr:row>40</xdr:row>
      <xdr:rowOff>140716</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85344</xdr:rowOff>
    </xdr:from>
    <xdr:to>
      <xdr:col>50</xdr:col>
      <xdr:colOff>114300</xdr:colOff>
      <xdr:row>40</xdr:row>
      <xdr:rowOff>89916</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8750300" y="694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39116</xdr:rowOff>
    </xdr:from>
    <xdr:to>
      <xdr:col>41</xdr:col>
      <xdr:colOff>101600</xdr:colOff>
      <xdr:row>40</xdr:row>
      <xdr:rowOff>140716</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89916</xdr:rowOff>
    </xdr:from>
    <xdr:to>
      <xdr:col>45</xdr:col>
      <xdr:colOff>177800</xdr:colOff>
      <xdr:row>40</xdr:row>
      <xdr:rowOff>89916</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861300" y="6947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32258</xdr:rowOff>
    </xdr:from>
    <xdr:to>
      <xdr:col>36</xdr:col>
      <xdr:colOff>165100</xdr:colOff>
      <xdr:row>39</xdr:row>
      <xdr:rowOff>133858</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83058</xdr:rowOff>
    </xdr:from>
    <xdr:to>
      <xdr:col>41</xdr:col>
      <xdr:colOff>50800</xdr:colOff>
      <xdr:row>40</xdr:row>
      <xdr:rowOff>89916</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972300" y="676960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154957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168673</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8515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20083</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7626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6737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127271</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93917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131843</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8515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131843</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7626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150385</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6737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24328</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31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55335</xdr:rowOff>
    </xdr:from>
    <xdr:to>
      <xdr:col>24</xdr:col>
      <xdr:colOff>114300</xdr:colOff>
      <xdr:row>64</xdr:row>
      <xdr:rowOff>156935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10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141712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94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39007</xdr:rowOff>
    </xdr:from>
    <xdr:to>
      <xdr:col>20</xdr:col>
      <xdr:colOff>38100</xdr:colOff>
      <xdr:row>64</xdr:row>
      <xdr:rowOff>140607</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101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89807</xdr:rowOff>
    </xdr:from>
    <xdr:to>
      <xdr:col>24</xdr:col>
      <xdr:colOff>63500</xdr:colOff>
      <xdr:row>64</xdr:row>
      <xdr:rowOff>106135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106260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22678</xdr:rowOff>
    </xdr:from>
    <xdr:to>
      <xdr:col>15</xdr:col>
      <xdr:colOff>101600</xdr:colOff>
      <xdr:row>64</xdr:row>
      <xdr:rowOff>124278</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99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73478</xdr:rowOff>
    </xdr:from>
    <xdr:to>
      <xdr:col>19</xdr:col>
      <xdr:colOff>177800</xdr:colOff>
      <xdr:row>64</xdr:row>
      <xdr:rowOff>89807</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104627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4717</xdr:rowOff>
    </xdr:from>
    <xdr:to>
      <xdr:col>10</xdr:col>
      <xdr:colOff>165100</xdr:colOff>
      <xdr:row>64</xdr:row>
      <xdr:rowOff>106317</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55517</xdr:rowOff>
    </xdr:from>
    <xdr:to>
      <xdr:col>15</xdr:col>
      <xdr:colOff>50800</xdr:colOff>
      <xdr:row>64</xdr:row>
      <xdr:rowOff>73478</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102831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125549</xdr:rowOff>
    </xdr:from>
    <xdr:to>
      <xdr:col>6</xdr:col>
      <xdr:colOff>38100</xdr:colOff>
      <xdr:row>60</xdr:row>
      <xdr:rowOff>55699</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4899</xdr:rowOff>
    </xdr:from>
    <xdr:to>
      <xdr:col>10</xdr:col>
      <xdr:colOff>114300</xdr:colOff>
      <xdr:row>64</xdr:row>
      <xdr:rowOff>55517</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291899"/>
          <a:ext cx="889000" cy="73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131734</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110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115405</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108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97444</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10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72226</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13443</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471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125004</xdr:rowOff>
    </xdr:from>
    <xdr:to>
      <xdr:col>55</xdr:col>
      <xdr:colOff>50800</xdr:colOff>
      <xdr:row>64</xdr:row>
      <xdr:rowOff>55154</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9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39931</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8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125004</xdr:rowOff>
    </xdr:from>
    <xdr:to>
      <xdr:col>50</xdr:col>
      <xdr:colOff>165100</xdr:colOff>
      <xdr:row>64</xdr:row>
      <xdr:rowOff>55154</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9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4354</xdr:rowOff>
    </xdr:from>
    <xdr:to>
      <xdr:col>55</xdr:col>
      <xdr:colOff>0</xdr:colOff>
      <xdr:row>64</xdr:row>
      <xdr:rowOff>4354</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9639300" y="109771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126093</xdr:rowOff>
    </xdr:from>
    <xdr:to>
      <xdr:col>46</xdr:col>
      <xdr:colOff>38100</xdr:colOff>
      <xdr:row>64</xdr:row>
      <xdr:rowOff>56243</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9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4354</xdr:rowOff>
    </xdr:from>
    <xdr:to>
      <xdr:col>50</xdr:col>
      <xdr:colOff>114300</xdr:colOff>
      <xdr:row>64</xdr:row>
      <xdr:rowOff>5443</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97715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126093</xdr:rowOff>
    </xdr:from>
    <xdr:to>
      <xdr:col>41</xdr:col>
      <xdr:colOff>101600</xdr:colOff>
      <xdr:row>64</xdr:row>
      <xdr:rowOff>56243</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9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5443</xdr:rowOff>
    </xdr:from>
    <xdr:to>
      <xdr:col>45</xdr:col>
      <xdr:colOff>177800</xdr:colOff>
      <xdr:row>64</xdr:row>
      <xdr:rowOff>5443</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861300" y="10978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22134</xdr:rowOff>
    </xdr:from>
    <xdr:to>
      <xdr:col>36</xdr:col>
      <xdr:colOff>165100</xdr:colOff>
      <xdr:row>62</xdr:row>
      <xdr:rowOff>123734</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6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72934</xdr:rowOff>
    </xdr:from>
    <xdr:to>
      <xdr:col>41</xdr:col>
      <xdr:colOff>50800</xdr:colOff>
      <xdr:row>64</xdr:row>
      <xdr:rowOff>5443</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972300" y="10702834"/>
          <a:ext cx="889000" cy="27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121755</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145704</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4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110870</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121393</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46281</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47370</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10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47370</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10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140261</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42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95902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4673600" y="1381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160655</xdr:rowOff>
    </xdr:from>
    <xdr:to>
      <xdr:col>24</xdr:col>
      <xdr:colOff>114300</xdr:colOff>
      <xdr:row>82</xdr:row>
      <xdr:rowOff>90805</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5847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139082</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4673600"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122555</xdr:rowOff>
    </xdr:from>
    <xdr:to>
      <xdr:col>20</xdr:col>
      <xdr:colOff>38100</xdr:colOff>
      <xdr:row>82</xdr:row>
      <xdr:rowOff>52705</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746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1905</xdr:rowOff>
    </xdr:from>
    <xdr:to>
      <xdr:col>24</xdr:col>
      <xdr:colOff>63500</xdr:colOff>
      <xdr:row>82</xdr:row>
      <xdr:rowOff>40005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797300" y="140608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99695</xdr:rowOff>
    </xdr:from>
    <xdr:to>
      <xdr:col>15</xdr:col>
      <xdr:colOff>101600</xdr:colOff>
      <xdr:row>82</xdr:row>
      <xdr:rowOff>29845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857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150495</xdr:rowOff>
    </xdr:from>
    <xdr:to>
      <xdr:col>19</xdr:col>
      <xdr:colOff>177800</xdr:colOff>
      <xdr:row>82</xdr:row>
      <xdr:rowOff>1905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908300" y="140379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63500</xdr:rowOff>
    </xdr:from>
    <xdr:to>
      <xdr:col>10</xdr:col>
      <xdr:colOff>165100</xdr:colOff>
      <xdr:row>81</xdr:row>
      <xdr:rowOff>165100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968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114300</xdr:rowOff>
    </xdr:from>
    <xdr:to>
      <xdr:col>15</xdr:col>
      <xdr:colOff>50800</xdr:colOff>
      <xdr:row>81</xdr:row>
      <xdr:rowOff>150495</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019300" y="140017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12064</xdr:rowOff>
    </xdr:from>
    <xdr:to>
      <xdr:col>6</xdr:col>
      <xdr:colOff>38100</xdr:colOff>
      <xdr:row>81</xdr:row>
      <xdr:rowOff>113664</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079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62864</xdr:rowOff>
    </xdr:from>
    <xdr:to>
      <xdr:col>10</xdr:col>
      <xdr:colOff>114300</xdr:colOff>
      <xdr:row>81</xdr:row>
      <xdr:rowOff>114300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130300" y="139503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57802</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43832</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20972</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156227</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104791</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588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55880</xdr:rowOff>
    </xdr:from>
    <xdr:to>
      <xdr:col>55</xdr:col>
      <xdr:colOff>50800</xdr:colOff>
      <xdr:row>84</xdr:row>
      <xdr:rowOff>157480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0426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34307</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10515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58165</xdr:rowOff>
    </xdr:from>
    <xdr:to>
      <xdr:col>50</xdr:col>
      <xdr:colOff>165100</xdr:colOff>
      <xdr:row>84</xdr:row>
      <xdr:rowOff>159765</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588500" y="144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106680</xdr:rowOff>
    </xdr:from>
    <xdr:to>
      <xdr:col>55</xdr:col>
      <xdr:colOff>0</xdr:colOff>
      <xdr:row>84</xdr:row>
      <xdr:rowOff>108965</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9639300" y="1450848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60452</xdr:rowOff>
    </xdr:from>
    <xdr:to>
      <xdr:col>46</xdr:col>
      <xdr:colOff>38100</xdr:colOff>
      <xdr:row>84</xdr:row>
      <xdr:rowOff>162052</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99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108965</xdr:rowOff>
    </xdr:from>
    <xdr:to>
      <xdr:col>50</xdr:col>
      <xdr:colOff>114300</xdr:colOff>
      <xdr:row>84</xdr:row>
      <xdr:rowOff>111252</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8750300" y="145107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60452</xdr:rowOff>
    </xdr:from>
    <xdr:to>
      <xdr:col>41</xdr:col>
      <xdr:colOff>101600</xdr:colOff>
      <xdr:row>84</xdr:row>
      <xdr:rowOff>162052</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10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111252</xdr:rowOff>
    </xdr:from>
    <xdr:to>
      <xdr:col>45</xdr:col>
      <xdr:colOff>177800</xdr:colOff>
      <xdr:row>84</xdr:row>
      <xdr:rowOff>111252</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861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62737</xdr:rowOff>
    </xdr:from>
    <xdr:to>
      <xdr:col>36</xdr:col>
      <xdr:colOff>165100</xdr:colOff>
      <xdr:row>84</xdr:row>
      <xdr:rowOff>164337</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921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111252</xdr:rowOff>
    </xdr:from>
    <xdr:to>
      <xdr:col>41</xdr:col>
      <xdr:colOff>50800</xdr:colOff>
      <xdr:row>84</xdr:row>
      <xdr:rowOff>113537</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6972300" y="145130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57421</xdr:rowOff>
    </xdr:from>
    <xdr:ext cx="469744" cy="259045"/>
    <xdr:sp macro="" textlink="">
      <xdr:nvSpPr>
        <xdr:cNvPr id="369" name="n_1aveValue【福祉施設】&#10;一人当たり面積">
          <a:extLst>
            <a:ext uri="{FF2B5EF4-FFF2-40B4-BE49-F238E27FC236}">
              <a16:creationId xmlns:a16="http://schemas.microsoft.com/office/drawing/2014/main" id="{00000000-0008-0000-0F00-000071010000}"/>
            </a:ext>
          </a:extLst>
        </xdr:cNvPr>
        <xdr:cNvSpPr txBox="1"/>
      </xdr:nvSpPr>
      <xdr:spPr>
        <a:xfrm>
          <a:off x="93917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370" name="n_2aveValue【福祉施設】&#10;一人当たり面積">
          <a:extLst>
            <a:ext uri="{FF2B5EF4-FFF2-40B4-BE49-F238E27FC236}">
              <a16:creationId xmlns:a16="http://schemas.microsoft.com/office/drawing/2014/main" id="{00000000-0008-0000-0F00-000072010000}"/>
            </a:ext>
          </a:extLst>
        </xdr:cNvPr>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100855</xdr:rowOff>
    </xdr:from>
    <xdr:ext cx="469744" cy="259045"/>
    <xdr:sp macro="" textlink="">
      <xdr:nvSpPr>
        <xdr:cNvPr id="371" name="n_3aveValue【福祉施設】&#10;一人当たり面積">
          <a:extLst>
            <a:ext uri="{FF2B5EF4-FFF2-40B4-BE49-F238E27FC236}">
              <a16:creationId xmlns:a16="http://schemas.microsoft.com/office/drawing/2014/main" id="{00000000-0008-0000-0F00-000073010000}"/>
            </a:ext>
          </a:extLst>
        </xdr:cNvPr>
        <xdr:cNvSpPr txBox="1"/>
      </xdr:nvSpPr>
      <xdr:spPr>
        <a:xfrm>
          <a:off x="7626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48277</xdr:rowOff>
    </xdr:from>
    <xdr:ext cx="469744" cy="259045"/>
    <xdr:sp macro="" textlink="">
      <xdr:nvSpPr>
        <xdr:cNvPr id="372" name="n_4aveValue【福祉施設】&#10;一人当たり面積">
          <a:extLst>
            <a:ext uri="{FF2B5EF4-FFF2-40B4-BE49-F238E27FC236}">
              <a16:creationId xmlns:a16="http://schemas.microsoft.com/office/drawing/2014/main" id="{00000000-0008-0000-0F00-000074010000}"/>
            </a:ext>
          </a:extLst>
        </xdr:cNvPr>
        <xdr:cNvSpPr txBox="1"/>
      </xdr:nvSpPr>
      <xdr:spPr>
        <a:xfrm>
          <a:off x="6737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150892</xdr:rowOff>
    </xdr:from>
    <xdr:ext cx="469744" cy="259045"/>
    <xdr:sp macro="" textlink="">
      <xdr:nvSpPr>
        <xdr:cNvPr id="373" name="n_1mainValue【福祉施設】&#10;一人当たり面積">
          <a:extLst>
            <a:ext uri="{FF2B5EF4-FFF2-40B4-BE49-F238E27FC236}">
              <a16:creationId xmlns:a16="http://schemas.microsoft.com/office/drawing/2014/main" id="{00000000-0008-0000-0F00-000075010000}"/>
            </a:ext>
          </a:extLst>
        </xdr:cNvPr>
        <xdr:cNvSpPr txBox="1"/>
      </xdr:nvSpPr>
      <xdr:spPr>
        <a:xfrm>
          <a:off x="9391727"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153179</xdr:rowOff>
    </xdr:from>
    <xdr:ext cx="469744" cy="259045"/>
    <xdr:sp macro="" textlink="">
      <xdr:nvSpPr>
        <xdr:cNvPr id="374" name="n_2mainValue【福祉施設】&#10;一人当たり面積">
          <a:extLst>
            <a:ext uri="{FF2B5EF4-FFF2-40B4-BE49-F238E27FC236}">
              <a16:creationId xmlns:a16="http://schemas.microsoft.com/office/drawing/2014/main" id="{00000000-0008-0000-0F00-000076010000}"/>
            </a:ext>
          </a:extLst>
        </xdr:cNvPr>
        <xdr:cNvSpPr txBox="1"/>
      </xdr:nvSpPr>
      <xdr:spPr>
        <a:xfrm>
          <a:off x="8515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153179</xdr:rowOff>
    </xdr:from>
    <xdr:ext cx="469744" cy="259045"/>
    <xdr:sp macro="" textlink="">
      <xdr:nvSpPr>
        <xdr:cNvPr id="375" name="n_3mainValue【福祉施設】&#10;一人当たり面積">
          <a:extLst>
            <a:ext uri="{FF2B5EF4-FFF2-40B4-BE49-F238E27FC236}">
              <a16:creationId xmlns:a16="http://schemas.microsoft.com/office/drawing/2014/main" id="{00000000-0008-0000-0F00-000077010000}"/>
            </a:ext>
          </a:extLst>
        </xdr:cNvPr>
        <xdr:cNvSpPr txBox="1"/>
      </xdr:nvSpPr>
      <xdr:spPr>
        <a:xfrm>
          <a:off x="7626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155464</xdr:rowOff>
    </xdr:from>
    <xdr:ext cx="469744" cy="259045"/>
    <xdr:sp macro="" textlink="">
      <xdr:nvSpPr>
        <xdr:cNvPr id="376" name="n_4mainValue【福祉施設】&#10;一人当たり面積">
          <a:extLst>
            <a:ext uri="{FF2B5EF4-FFF2-40B4-BE49-F238E27FC236}">
              <a16:creationId xmlns:a16="http://schemas.microsoft.com/office/drawing/2014/main" id="{00000000-0008-0000-0F00-000078010000}"/>
            </a:ext>
          </a:extLst>
        </xdr:cNvPr>
        <xdr:cNvSpPr txBox="1"/>
      </xdr:nvSpPr>
      <xdr:spPr>
        <a:xfrm>
          <a:off x="67374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152779</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673600" y="17812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77651</xdr:rowOff>
    </xdr:from>
    <xdr:to>
      <xdr:col>10</xdr:col>
      <xdr:colOff>165100</xdr:colOff>
      <xdr:row>105</xdr:row>
      <xdr:rowOff>7801</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968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54792</xdr:rowOff>
    </xdr:from>
    <xdr:to>
      <xdr:col>6</xdr:col>
      <xdr:colOff>38100</xdr:colOff>
      <xdr:row>104</xdr:row>
      <xdr:rowOff>156392</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079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54792</xdr:rowOff>
    </xdr:from>
    <xdr:to>
      <xdr:col>24</xdr:col>
      <xdr:colOff>114300</xdr:colOff>
      <xdr:row>106</xdr:row>
      <xdr:rowOff>156392</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584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33219</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673600"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33564</xdr:rowOff>
    </xdr:from>
    <xdr:to>
      <xdr:col>20</xdr:col>
      <xdr:colOff>38100</xdr:colOff>
      <xdr:row>106</xdr:row>
      <xdr:rowOff>135164</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746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84364</xdr:rowOff>
    </xdr:from>
    <xdr:to>
      <xdr:col>24</xdr:col>
      <xdr:colOff>63500</xdr:colOff>
      <xdr:row>106</xdr:row>
      <xdr:rowOff>105592</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3797300" y="1825806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28666</xdr:rowOff>
    </xdr:from>
    <xdr:to>
      <xdr:col>15</xdr:col>
      <xdr:colOff>101600</xdr:colOff>
      <xdr:row>106</xdr:row>
      <xdr:rowOff>130266</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857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79466</xdr:rowOff>
    </xdr:from>
    <xdr:to>
      <xdr:col>19</xdr:col>
      <xdr:colOff>177800</xdr:colOff>
      <xdr:row>106</xdr:row>
      <xdr:rowOff>84364</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908300" y="1825316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13970</xdr:rowOff>
    </xdr:from>
    <xdr:to>
      <xdr:col>10</xdr:col>
      <xdr:colOff>165100</xdr:colOff>
      <xdr:row>106</xdr:row>
      <xdr:rowOff>115570</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968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64770</xdr:rowOff>
    </xdr:from>
    <xdr:to>
      <xdr:col>15</xdr:col>
      <xdr:colOff>50800</xdr:colOff>
      <xdr:row>106</xdr:row>
      <xdr:rowOff>79466</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019300" y="1823847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154395</xdr:rowOff>
    </xdr:from>
    <xdr:to>
      <xdr:col>6</xdr:col>
      <xdr:colOff>38100</xdr:colOff>
      <xdr:row>106</xdr:row>
      <xdr:rowOff>84545</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079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33745</xdr:rowOff>
    </xdr:from>
    <xdr:to>
      <xdr:col>10</xdr:col>
      <xdr:colOff>114300</xdr:colOff>
      <xdr:row>106</xdr:row>
      <xdr:rowOff>64770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130300" y="182074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61884</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24328</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1469</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126291</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121393</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106697</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75672</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00000000-0008-0000-0F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58" name="【市民会館】&#10;一人当たり面積最小値テキスト">
          <a:extLst>
            <a:ext uri="{FF2B5EF4-FFF2-40B4-BE49-F238E27FC236}">
              <a16:creationId xmlns:a16="http://schemas.microsoft.com/office/drawing/2014/main" id="{00000000-0008-0000-0F00-0000CA010000}"/>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460" name="【市民会館】&#10;一人当たり面積最大値テキスト">
          <a:extLst>
            <a:ext uri="{FF2B5EF4-FFF2-40B4-BE49-F238E27FC236}">
              <a16:creationId xmlns:a16="http://schemas.microsoft.com/office/drawing/2014/main" id="{00000000-0008-0000-0F00-0000CC010000}"/>
            </a:ext>
          </a:extLst>
        </xdr:cNvPr>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62" name="【市民会館】&#10;一人当たり面積平均値テキスト">
          <a:extLst>
            <a:ext uri="{FF2B5EF4-FFF2-40B4-BE49-F238E27FC236}">
              <a16:creationId xmlns:a16="http://schemas.microsoft.com/office/drawing/2014/main" id="{00000000-0008-0000-0F00-0000CE010000}"/>
            </a:ext>
          </a:extLst>
        </xdr:cNvPr>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61976</xdr:rowOff>
    </xdr:from>
    <xdr:to>
      <xdr:col>50</xdr:col>
      <xdr:colOff>165100</xdr:colOff>
      <xdr:row>105</xdr:row>
      <xdr:rowOff>163576</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9588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91694</xdr:rowOff>
    </xdr:from>
    <xdr:to>
      <xdr:col>46</xdr:col>
      <xdr:colOff>38100</xdr:colOff>
      <xdr:row>106</xdr:row>
      <xdr:rowOff>21844</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8699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77978</xdr:rowOff>
    </xdr:from>
    <xdr:to>
      <xdr:col>41</xdr:col>
      <xdr:colOff>101600</xdr:colOff>
      <xdr:row>106</xdr:row>
      <xdr:rowOff>8128</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7810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04267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154703</xdr:rowOff>
    </xdr:from>
    <xdr:ext cx="469744" cy="259045"/>
    <xdr:sp macro="" textlink="">
      <xdr:nvSpPr>
        <xdr:cNvPr id="474" name="【市民会館】&#10;一人当たり面積該当値テキスト">
          <a:extLst>
            <a:ext uri="{FF2B5EF4-FFF2-40B4-BE49-F238E27FC236}">
              <a16:creationId xmlns:a16="http://schemas.microsoft.com/office/drawing/2014/main" id="{00000000-0008-0000-0F00-0000DA010000}"/>
            </a:ext>
          </a:extLst>
        </xdr:cNvPr>
        <xdr:cNvSpPr txBox="1"/>
      </xdr:nvSpPr>
      <xdr:spPr>
        <a:xfrm>
          <a:off x="10515600" y="1798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7113</xdr:rowOff>
    </xdr:from>
    <xdr:to>
      <xdr:col>50</xdr:col>
      <xdr:colOff>165100</xdr:colOff>
      <xdr:row>105</xdr:row>
      <xdr:rowOff>108713</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9588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55626</xdr:rowOff>
    </xdr:from>
    <xdr:to>
      <xdr:col>55</xdr:col>
      <xdr:colOff>0</xdr:colOff>
      <xdr:row>105</xdr:row>
      <xdr:rowOff>57913</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9639300" y="1805787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11685</xdr:rowOff>
    </xdr:from>
    <xdr:to>
      <xdr:col>46</xdr:col>
      <xdr:colOff>38100</xdr:colOff>
      <xdr:row>105</xdr:row>
      <xdr:rowOff>113285</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86995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57913</xdr:rowOff>
    </xdr:from>
    <xdr:to>
      <xdr:col>50</xdr:col>
      <xdr:colOff>114300</xdr:colOff>
      <xdr:row>105</xdr:row>
      <xdr:rowOff>62485</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8750300" y="180601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13970</xdr:rowOff>
    </xdr:from>
    <xdr:to>
      <xdr:col>41</xdr:col>
      <xdr:colOff>101600</xdr:colOff>
      <xdr:row>105</xdr:row>
      <xdr:rowOff>115570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781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62485</xdr:rowOff>
    </xdr:from>
    <xdr:to>
      <xdr:col>45</xdr:col>
      <xdr:colOff>177800</xdr:colOff>
      <xdr:row>105</xdr:row>
      <xdr:rowOff>64770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7861300" y="180647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13970</xdr:rowOff>
    </xdr:from>
    <xdr:to>
      <xdr:col>36</xdr:col>
      <xdr:colOff>165100</xdr:colOff>
      <xdr:row>105</xdr:row>
      <xdr:rowOff>115570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692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64770</xdr:rowOff>
    </xdr:from>
    <xdr:to>
      <xdr:col>41</xdr:col>
      <xdr:colOff>50800</xdr:colOff>
      <xdr:row>105</xdr:row>
      <xdr:rowOff>64770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6972300" y="1806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154703</xdr:rowOff>
    </xdr:from>
    <xdr:ext cx="469744" cy="259045"/>
    <xdr:sp macro="" textlink="">
      <xdr:nvSpPr>
        <xdr:cNvPr id="483" name="n_1aveValue【市民会館】&#10;一人当たり面積">
          <a:extLst>
            <a:ext uri="{FF2B5EF4-FFF2-40B4-BE49-F238E27FC236}">
              <a16:creationId xmlns:a16="http://schemas.microsoft.com/office/drawing/2014/main" id="{00000000-0008-0000-0F00-0000E3010000}"/>
            </a:ext>
          </a:extLst>
        </xdr:cNvPr>
        <xdr:cNvSpPr txBox="1"/>
      </xdr:nvSpPr>
      <xdr:spPr>
        <a:xfrm>
          <a:off x="93917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12971</xdr:rowOff>
    </xdr:from>
    <xdr:ext cx="469744" cy="259045"/>
    <xdr:sp macro="" textlink="">
      <xdr:nvSpPr>
        <xdr:cNvPr id="484" name="n_2aveValue【市民会館】&#10;一人当たり面積">
          <a:extLst>
            <a:ext uri="{FF2B5EF4-FFF2-40B4-BE49-F238E27FC236}">
              <a16:creationId xmlns:a16="http://schemas.microsoft.com/office/drawing/2014/main" id="{00000000-0008-0000-0F00-0000E4010000}"/>
            </a:ext>
          </a:extLst>
        </xdr:cNvPr>
        <xdr:cNvSpPr txBox="1"/>
      </xdr:nvSpPr>
      <xdr:spPr>
        <a:xfrm>
          <a:off x="8515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170705</xdr:rowOff>
    </xdr:from>
    <xdr:ext cx="469744" cy="259045"/>
    <xdr:sp macro="" textlink="">
      <xdr:nvSpPr>
        <xdr:cNvPr id="485" name="n_3aveValue【市民会館】&#10;一人当たり面積">
          <a:extLst>
            <a:ext uri="{FF2B5EF4-FFF2-40B4-BE49-F238E27FC236}">
              <a16:creationId xmlns:a16="http://schemas.microsoft.com/office/drawing/2014/main" id="{00000000-0008-0000-0F00-0000E5010000}"/>
            </a:ext>
          </a:extLst>
        </xdr:cNvPr>
        <xdr:cNvSpPr txBox="1"/>
      </xdr:nvSpPr>
      <xdr:spPr>
        <a:xfrm>
          <a:off x="7626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140988</xdr:rowOff>
    </xdr:from>
    <xdr:ext cx="469744" cy="259045"/>
    <xdr:sp macro="" textlink="">
      <xdr:nvSpPr>
        <xdr:cNvPr id="486" name="n_4aveValue【市民会館】&#10;一人当たり面積">
          <a:extLst>
            <a:ext uri="{FF2B5EF4-FFF2-40B4-BE49-F238E27FC236}">
              <a16:creationId xmlns:a16="http://schemas.microsoft.com/office/drawing/2014/main" id="{00000000-0008-0000-0F00-0000E6010000}"/>
            </a:ext>
          </a:extLst>
        </xdr:cNvPr>
        <xdr:cNvSpPr txBox="1"/>
      </xdr:nvSpPr>
      <xdr:spPr>
        <a:xfrm>
          <a:off x="6737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125240</xdr:rowOff>
    </xdr:from>
    <xdr:ext cx="469744" cy="259045"/>
    <xdr:sp macro="" textlink="">
      <xdr:nvSpPr>
        <xdr:cNvPr id="487" name="n_1mainValue【市民会館】&#10;一人当たり面積">
          <a:extLst>
            <a:ext uri="{FF2B5EF4-FFF2-40B4-BE49-F238E27FC236}">
              <a16:creationId xmlns:a16="http://schemas.microsoft.com/office/drawing/2014/main" id="{00000000-0008-0000-0F00-0000E7010000}"/>
            </a:ext>
          </a:extLst>
        </xdr:cNvPr>
        <xdr:cNvSpPr txBox="1"/>
      </xdr:nvSpPr>
      <xdr:spPr>
        <a:xfrm>
          <a:off x="9391727" y="17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129812</xdr:rowOff>
    </xdr:from>
    <xdr:ext cx="469744" cy="259045"/>
    <xdr:sp macro="" textlink="">
      <xdr:nvSpPr>
        <xdr:cNvPr id="488" name="n_2mainValue【市民会館】&#10;一人当たり面積">
          <a:extLst>
            <a:ext uri="{FF2B5EF4-FFF2-40B4-BE49-F238E27FC236}">
              <a16:creationId xmlns:a16="http://schemas.microsoft.com/office/drawing/2014/main" id="{00000000-0008-0000-0F00-0000E8010000}"/>
            </a:ext>
          </a:extLst>
        </xdr:cNvPr>
        <xdr:cNvSpPr txBox="1"/>
      </xdr:nvSpPr>
      <xdr:spPr>
        <a:xfrm>
          <a:off x="8515427" y="177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89" name="n_3mainValue【市民会館】&#10;一人当たり面積">
          <a:extLst>
            <a:ext uri="{FF2B5EF4-FFF2-40B4-BE49-F238E27FC236}">
              <a16:creationId xmlns:a16="http://schemas.microsoft.com/office/drawing/2014/main" id="{00000000-0008-0000-0F00-0000E9010000}"/>
            </a:ext>
          </a:extLst>
        </xdr:cNvPr>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132097</xdr:rowOff>
    </xdr:from>
    <xdr:ext cx="469744" cy="259045"/>
    <xdr:sp macro="" textlink="">
      <xdr:nvSpPr>
        <xdr:cNvPr id="490" name="n_4mainValue【市民会館】&#10;一人当たり面積">
          <a:extLst>
            <a:ext uri="{FF2B5EF4-FFF2-40B4-BE49-F238E27FC236}">
              <a16:creationId xmlns:a16="http://schemas.microsoft.com/office/drawing/2014/main" id="{00000000-0008-0000-0F00-0000EA010000}"/>
            </a:ext>
          </a:extLst>
        </xdr:cNvPr>
        <xdr:cNvSpPr txBox="1"/>
      </xdr:nvSpPr>
      <xdr:spPr>
        <a:xfrm>
          <a:off x="6737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a:extLst>
            <a:ext uri="{FF2B5EF4-FFF2-40B4-BE49-F238E27FC236}">
              <a16:creationId xmlns:a16="http://schemas.microsoft.com/office/drawing/2014/main" id="{00000000-0008-0000-0F00-000002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516" name="【一般廃棄物処理施設】&#10;有形固定資産減価償却率最小値テキスト">
          <a:extLst>
            <a:ext uri="{FF2B5EF4-FFF2-40B4-BE49-F238E27FC236}">
              <a16:creationId xmlns:a16="http://schemas.microsoft.com/office/drawing/2014/main" id="{00000000-0008-0000-0F00-000004020000}"/>
            </a:ext>
          </a:extLst>
        </xdr:cNvPr>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518" name="【一般廃棄物処理施設】&#10;有形固定資産減価償却率最大値テキスト">
          <a:extLst>
            <a:ext uri="{FF2B5EF4-FFF2-40B4-BE49-F238E27FC236}">
              <a16:creationId xmlns:a16="http://schemas.microsoft.com/office/drawing/2014/main" id="{00000000-0008-0000-0F00-000006020000}"/>
            </a:ext>
          </a:extLst>
        </xdr:cNvPr>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520" name="【一般廃棄物処理施設】&#10;有形固定資産減価償却率平均値テキスト">
          <a:extLst>
            <a:ext uri="{FF2B5EF4-FFF2-40B4-BE49-F238E27FC236}">
              <a16:creationId xmlns:a16="http://schemas.microsoft.com/office/drawing/2014/main" id="{00000000-0008-0000-0F00-000008020000}"/>
            </a:ext>
          </a:extLst>
        </xdr:cNvPr>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44450</xdr:rowOff>
    </xdr:from>
    <xdr:to>
      <xdr:col>85</xdr:col>
      <xdr:colOff>177800</xdr:colOff>
      <xdr:row>39</xdr:row>
      <xdr:rowOff>146050</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6268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22877</xdr:rowOff>
    </xdr:from>
    <xdr:ext cx="405111" cy="259045"/>
    <xdr:sp macro="" textlink="">
      <xdr:nvSpPr>
        <xdr:cNvPr id="532" name="【一般廃棄物処理施設】&#10;有形固定資産減価償却率該当値テキスト">
          <a:extLst>
            <a:ext uri="{FF2B5EF4-FFF2-40B4-BE49-F238E27FC236}">
              <a16:creationId xmlns:a16="http://schemas.microsoft.com/office/drawing/2014/main" id="{00000000-0008-0000-0F00-000014020000}"/>
            </a:ext>
          </a:extLst>
        </xdr:cNvPr>
        <xdr:cNvSpPr txBox="1"/>
      </xdr:nvSpPr>
      <xdr:spPr>
        <a:xfrm>
          <a:off x="16357600"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50165</xdr:rowOff>
    </xdr:from>
    <xdr:to>
      <xdr:col>81</xdr:col>
      <xdr:colOff>101600</xdr:colOff>
      <xdr:row>40</xdr:row>
      <xdr:rowOff>151765</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5430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95250</xdr:rowOff>
    </xdr:from>
    <xdr:to>
      <xdr:col>85</xdr:col>
      <xdr:colOff>127000</xdr:colOff>
      <xdr:row>40</xdr:row>
      <xdr:rowOff>100965</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flipV="1">
          <a:off x="15481300" y="6781800"/>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12065</xdr:rowOff>
    </xdr:from>
    <xdr:to>
      <xdr:col>76</xdr:col>
      <xdr:colOff>165100</xdr:colOff>
      <xdr:row>40</xdr:row>
      <xdr:rowOff>113665</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4541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62865</xdr:rowOff>
    </xdr:from>
    <xdr:to>
      <xdr:col>81</xdr:col>
      <xdr:colOff>50800</xdr:colOff>
      <xdr:row>40</xdr:row>
      <xdr:rowOff>100965</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4592300" y="69208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149225</xdr:rowOff>
    </xdr:from>
    <xdr:to>
      <xdr:col>72</xdr:col>
      <xdr:colOff>38100</xdr:colOff>
      <xdr:row>40</xdr:row>
      <xdr:rowOff>79375</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3652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28575</xdr:rowOff>
    </xdr:from>
    <xdr:to>
      <xdr:col>76</xdr:col>
      <xdr:colOff>114300</xdr:colOff>
      <xdr:row>40</xdr:row>
      <xdr:rowOff>62865</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3703300" y="68865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124460</xdr:rowOff>
    </xdr:from>
    <xdr:to>
      <xdr:col>67</xdr:col>
      <xdr:colOff>101600</xdr:colOff>
      <xdr:row>40</xdr:row>
      <xdr:rowOff>54610</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2763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3810</xdr:rowOff>
    </xdr:from>
    <xdr:to>
      <xdr:col>71</xdr:col>
      <xdr:colOff>177800</xdr:colOff>
      <xdr:row>40</xdr:row>
      <xdr:rowOff>28575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814300" y="68618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147337</xdr:rowOff>
    </xdr:from>
    <xdr:ext cx="405111" cy="259045"/>
    <xdr:sp macro="" textlink="">
      <xdr:nvSpPr>
        <xdr:cNvPr id="541" name="n_1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5266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542" name="n_2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543" name="n_3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544" name="n_4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142892</xdr:rowOff>
    </xdr:from>
    <xdr:ext cx="405111" cy="259045"/>
    <xdr:sp macro="" textlink="">
      <xdr:nvSpPr>
        <xdr:cNvPr id="545" name="n_1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52660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104792</xdr:rowOff>
    </xdr:from>
    <xdr:ext cx="405111" cy="259045"/>
    <xdr:sp macro="" textlink="">
      <xdr:nvSpPr>
        <xdr:cNvPr id="546" name="n_2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4389744"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70502</xdr:rowOff>
    </xdr:from>
    <xdr:ext cx="405111" cy="259045"/>
    <xdr:sp macro="" textlink="">
      <xdr:nvSpPr>
        <xdr:cNvPr id="547" name="n_3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35007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45737</xdr:rowOff>
    </xdr:from>
    <xdr:ext cx="405111" cy="259045"/>
    <xdr:sp macro="" textlink="">
      <xdr:nvSpPr>
        <xdr:cNvPr id="548" name="n_4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26117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00000000-0008-0000-0F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00000000-0008-0000-0F00-00003F020000}"/>
            </a:ext>
          </a:extLst>
        </xdr:cNvPr>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00000000-0008-0000-0F00-000041020000}"/>
            </a:ext>
          </a:extLst>
        </xdr:cNvPr>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126899</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00000000-0008-0000-0F00-000043020000}"/>
            </a:ext>
          </a:extLst>
        </xdr:cNvPr>
        <xdr:cNvSpPr txBox="1"/>
      </xdr:nvSpPr>
      <xdr:spPr>
        <a:xfrm>
          <a:off x="22199600" y="6813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10564</xdr:rowOff>
    </xdr:from>
    <xdr:to>
      <xdr:col>112</xdr:col>
      <xdr:colOff>38100</xdr:colOff>
      <xdr:row>40</xdr:row>
      <xdr:rowOff>112164</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1272500" y="68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17256</xdr:rowOff>
    </xdr:from>
    <xdr:to>
      <xdr:col>107</xdr:col>
      <xdr:colOff>101600</xdr:colOff>
      <xdr:row>40</xdr:row>
      <xdr:rowOff>118856</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0383500" y="687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142365</xdr:rowOff>
    </xdr:from>
    <xdr:to>
      <xdr:col>102</xdr:col>
      <xdr:colOff>165100</xdr:colOff>
      <xdr:row>40</xdr:row>
      <xdr:rowOff>72515</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9494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125063</xdr:rowOff>
    </xdr:from>
    <xdr:to>
      <xdr:col>98</xdr:col>
      <xdr:colOff>38100</xdr:colOff>
      <xdr:row>40</xdr:row>
      <xdr:rowOff>55213</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8605500" y="681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151597</xdr:rowOff>
    </xdr:from>
    <xdr:to>
      <xdr:col>116</xdr:col>
      <xdr:colOff>114300</xdr:colOff>
      <xdr:row>39</xdr:row>
      <xdr:rowOff>81747</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22110700" y="666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3024</xdr:rowOff>
    </xdr:from>
    <xdr:ext cx="599010" cy="259045"/>
    <xdr:sp macro="" textlink="">
      <xdr:nvSpPr>
        <xdr:cNvPr id="591" name="【一般廃棄物処理施設】&#10;一人当たり有形固定資産（償却資産）額該当値テキスト">
          <a:extLst>
            <a:ext uri="{FF2B5EF4-FFF2-40B4-BE49-F238E27FC236}">
              <a16:creationId xmlns:a16="http://schemas.microsoft.com/office/drawing/2014/main" id="{00000000-0008-0000-0F00-00004F020000}"/>
            </a:ext>
          </a:extLst>
        </xdr:cNvPr>
        <xdr:cNvSpPr txBox="1"/>
      </xdr:nvSpPr>
      <xdr:spPr>
        <a:xfrm>
          <a:off x="22199600" y="651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29894</xdr:rowOff>
    </xdr:from>
    <xdr:to>
      <xdr:col>112</xdr:col>
      <xdr:colOff>38100</xdr:colOff>
      <xdr:row>39</xdr:row>
      <xdr:rowOff>131494</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1272500" y="671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30947</xdr:rowOff>
    </xdr:from>
    <xdr:to>
      <xdr:col>116</xdr:col>
      <xdr:colOff>63500</xdr:colOff>
      <xdr:row>39</xdr:row>
      <xdr:rowOff>80694</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21323300" y="6717497"/>
          <a:ext cx="838200" cy="4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44315</xdr:rowOff>
    </xdr:from>
    <xdr:to>
      <xdr:col>107</xdr:col>
      <xdr:colOff>101600</xdr:colOff>
      <xdr:row>39</xdr:row>
      <xdr:rowOff>145915</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0383500" y="67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80694</xdr:rowOff>
    </xdr:from>
    <xdr:to>
      <xdr:col>111</xdr:col>
      <xdr:colOff>177800</xdr:colOff>
      <xdr:row>39</xdr:row>
      <xdr:rowOff>95115</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0434300" y="6767244"/>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51989</xdr:rowOff>
    </xdr:from>
    <xdr:to>
      <xdr:col>102</xdr:col>
      <xdr:colOff>165100</xdr:colOff>
      <xdr:row>39</xdr:row>
      <xdr:rowOff>153589</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9494500" y="673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95115</xdr:rowOff>
    </xdr:from>
    <xdr:to>
      <xdr:col>107</xdr:col>
      <xdr:colOff>50800</xdr:colOff>
      <xdr:row>39</xdr:row>
      <xdr:rowOff>102789</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9545300" y="6781665"/>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45314</xdr:rowOff>
    </xdr:from>
    <xdr:to>
      <xdr:col>98</xdr:col>
      <xdr:colOff>38100</xdr:colOff>
      <xdr:row>39</xdr:row>
      <xdr:rowOff>146914</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8605500" y="67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96114</xdr:rowOff>
    </xdr:from>
    <xdr:to>
      <xdr:col>102</xdr:col>
      <xdr:colOff>114300</xdr:colOff>
      <xdr:row>39</xdr:row>
      <xdr:rowOff>102789</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8656300" y="6782664"/>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103291</xdr:rowOff>
    </xdr:from>
    <xdr:ext cx="599010" cy="259045"/>
    <xdr:sp macro="" textlink="">
      <xdr:nvSpPr>
        <xdr:cNvPr id="600" name="n_1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1011095" y="696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109983</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0134795" y="696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63642</xdr:rowOff>
    </xdr:from>
    <xdr:ext cx="599010" cy="259045"/>
    <xdr:sp macro="" textlink="">
      <xdr:nvSpPr>
        <xdr:cNvPr id="602" name="n_3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9245795" y="692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46340</xdr:rowOff>
    </xdr:from>
    <xdr:ext cx="599010" cy="259045"/>
    <xdr:sp macro="" textlink="">
      <xdr:nvSpPr>
        <xdr:cNvPr id="603" name="n_4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8356795" y="690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148021</xdr:rowOff>
    </xdr:from>
    <xdr:ext cx="599010" cy="259045"/>
    <xdr:sp macro="" textlink="">
      <xdr:nvSpPr>
        <xdr:cNvPr id="604" name="n_1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1011095" y="649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162442</xdr:rowOff>
    </xdr:from>
    <xdr:ext cx="599010" cy="259045"/>
    <xdr:sp macro="" textlink="">
      <xdr:nvSpPr>
        <xdr:cNvPr id="605" name="n_2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0134795" y="650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170116</xdr:rowOff>
    </xdr:from>
    <xdr:ext cx="599010" cy="259045"/>
    <xdr:sp macro="" textlink="">
      <xdr:nvSpPr>
        <xdr:cNvPr id="606" name="n_3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9245795" y="651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163441</xdr:rowOff>
    </xdr:from>
    <xdr:ext cx="599010" cy="259045"/>
    <xdr:sp macro="" textlink="">
      <xdr:nvSpPr>
        <xdr:cNvPr id="607" name="n_4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8356795" y="650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00000000-0008-0000-0F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消防施設】&#10;有形固定資産減価償却率最小値テキスト">
          <a:extLst>
            <a:ext uri="{FF2B5EF4-FFF2-40B4-BE49-F238E27FC236}">
              <a16:creationId xmlns:a16="http://schemas.microsoft.com/office/drawing/2014/main" id="{00000000-0008-0000-0F00-000089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51" name="【消防施設】&#10;有形固定資産減価償却率最大値テキスト">
          <a:extLst>
            <a:ext uri="{FF2B5EF4-FFF2-40B4-BE49-F238E27FC236}">
              <a16:creationId xmlns:a16="http://schemas.microsoft.com/office/drawing/2014/main" id="{00000000-0008-0000-0F00-00008B020000}"/>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00000000-0008-0000-0F00-00008D020000}"/>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62687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74947</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00000000-0008-0000-0F00-000099020000}"/>
            </a:ext>
          </a:extLst>
        </xdr:cNvPr>
        <xdr:cNvSpPr txBox="1"/>
      </xdr:nvSpPr>
      <xdr:spPr>
        <a:xfrm>
          <a:off x="16357600"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124461</xdr:rowOff>
    </xdr:from>
    <xdr:to>
      <xdr:col>81</xdr:col>
      <xdr:colOff>101600</xdr:colOff>
      <xdr:row>81</xdr:row>
      <xdr:rowOff>54611</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5430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3811</xdr:rowOff>
    </xdr:from>
    <xdr:to>
      <xdr:col>85</xdr:col>
      <xdr:colOff>127000</xdr:colOff>
      <xdr:row>81</xdr:row>
      <xdr:rowOff>102870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5481300" y="138912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86361</xdr:rowOff>
    </xdr:from>
    <xdr:to>
      <xdr:col>76</xdr:col>
      <xdr:colOff>165100</xdr:colOff>
      <xdr:row>81</xdr:row>
      <xdr:rowOff>16511</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4541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137161</xdr:rowOff>
    </xdr:from>
    <xdr:to>
      <xdr:col>81</xdr:col>
      <xdr:colOff>50800</xdr:colOff>
      <xdr:row>81</xdr:row>
      <xdr:rowOff>3811</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4592300" y="13853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27305</xdr:rowOff>
    </xdr:from>
    <xdr:to>
      <xdr:col>72</xdr:col>
      <xdr:colOff>38100</xdr:colOff>
      <xdr:row>80</xdr:row>
      <xdr:rowOff>128905</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3652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78105</xdr:rowOff>
    </xdr:from>
    <xdr:to>
      <xdr:col>76</xdr:col>
      <xdr:colOff>114300</xdr:colOff>
      <xdr:row>80</xdr:row>
      <xdr:rowOff>137161</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3703300" y="1379410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48261</xdr:rowOff>
    </xdr:from>
    <xdr:to>
      <xdr:col>67</xdr:col>
      <xdr:colOff>101600</xdr:colOff>
      <xdr:row>79</xdr:row>
      <xdr:rowOff>149861</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2763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99061</xdr:rowOff>
    </xdr:from>
    <xdr:to>
      <xdr:col>71</xdr:col>
      <xdr:colOff>177800</xdr:colOff>
      <xdr:row>80</xdr:row>
      <xdr:rowOff>78105</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2814300" y="13643611"/>
          <a:ext cx="88900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120032</xdr:rowOff>
    </xdr:from>
    <xdr:ext cx="405111" cy="259045"/>
    <xdr:sp macro="" textlink="">
      <xdr:nvSpPr>
        <xdr:cNvPr id="674" name="n_1aveValue【消防施設】&#10;有形固定資産減価償却率">
          <a:extLst>
            <a:ext uri="{FF2B5EF4-FFF2-40B4-BE49-F238E27FC236}">
              <a16:creationId xmlns:a16="http://schemas.microsoft.com/office/drawing/2014/main" id="{00000000-0008-0000-0F00-0000A2020000}"/>
            </a:ext>
          </a:extLst>
        </xdr:cNvPr>
        <xdr:cNvSpPr txBox="1"/>
      </xdr:nvSpPr>
      <xdr:spPr>
        <a:xfrm>
          <a:off x="152660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675" name="n_2aveValue【消防施設】&#10;有形固定資産減価償却率">
          <a:extLst>
            <a:ext uri="{FF2B5EF4-FFF2-40B4-BE49-F238E27FC236}">
              <a16:creationId xmlns:a16="http://schemas.microsoft.com/office/drawing/2014/main" id="{00000000-0008-0000-0F00-0000A3020000}"/>
            </a:ext>
          </a:extLst>
        </xdr:cNvPr>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142891</xdr:rowOff>
    </xdr:from>
    <xdr:ext cx="405111" cy="259045"/>
    <xdr:sp macro="" textlink="">
      <xdr:nvSpPr>
        <xdr:cNvPr id="676" name="n_3aveValue【消防施設】&#10;有形固定資産減価償却率">
          <a:extLst>
            <a:ext uri="{FF2B5EF4-FFF2-40B4-BE49-F238E27FC236}">
              <a16:creationId xmlns:a16="http://schemas.microsoft.com/office/drawing/2014/main" id="{00000000-0008-0000-0F00-0000A4020000}"/>
            </a:ext>
          </a:extLst>
        </xdr:cNvPr>
        <xdr:cNvSpPr txBox="1"/>
      </xdr:nvSpPr>
      <xdr:spPr>
        <a:xfrm>
          <a:off x="13500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81932</xdr:rowOff>
    </xdr:from>
    <xdr:ext cx="405111" cy="259045"/>
    <xdr:sp macro="" textlink="">
      <xdr:nvSpPr>
        <xdr:cNvPr id="677" name="n_4aveValue【消防施設】&#10;有形固定資産減価償却率">
          <a:extLst>
            <a:ext uri="{FF2B5EF4-FFF2-40B4-BE49-F238E27FC236}">
              <a16:creationId xmlns:a16="http://schemas.microsoft.com/office/drawing/2014/main" id="{00000000-0008-0000-0F00-0000A5020000}"/>
            </a:ext>
          </a:extLst>
        </xdr:cNvPr>
        <xdr:cNvSpPr txBox="1"/>
      </xdr:nvSpPr>
      <xdr:spPr>
        <a:xfrm>
          <a:off x="12611744"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71138</xdr:rowOff>
    </xdr:from>
    <xdr:ext cx="405111" cy="259045"/>
    <xdr:sp macro="" textlink="">
      <xdr:nvSpPr>
        <xdr:cNvPr id="678" name="n_1mainValue【消防施設】&#10;有形固定資産減価償却率">
          <a:extLst>
            <a:ext uri="{FF2B5EF4-FFF2-40B4-BE49-F238E27FC236}">
              <a16:creationId xmlns:a16="http://schemas.microsoft.com/office/drawing/2014/main" id="{00000000-0008-0000-0F00-0000A6020000}"/>
            </a:ext>
          </a:extLst>
        </xdr:cNvPr>
        <xdr:cNvSpPr txBox="1"/>
      </xdr:nvSpPr>
      <xdr:spPr>
        <a:xfrm>
          <a:off x="15266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679" name="n_2mainValue【消防施設】&#10;有形固定資産減価償却率">
          <a:extLst>
            <a:ext uri="{FF2B5EF4-FFF2-40B4-BE49-F238E27FC236}">
              <a16:creationId xmlns:a16="http://schemas.microsoft.com/office/drawing/2014/main" id="{00000000-0008-0000-0F00-0000A7020000}"/>
            </a:ext>
          </a:extLst>
        </xdr:cNvPr>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145432</xdr:rowOff>
    </xdr:from>
    <xdr:ext cx="405111" cy="259045"/>
    <xdr:sp macro="" textlink="">
      <xdr:nvSpPr>
        <xdr:cNvPr id="680" name="n_3mainValue【消防施設】&#10;有形固定資産減価償却率">
          <a:extLst>
            <a:ext uri="{FF2B5EF4-FFF2-40B4-BE49-F238E27FC236}">
              <a16:creationId xmlns:a16="http://schemas.microsoft.com/office/drawing/2014/main" id="{00000000-0008-0000-0F00-0000A8020000}"/>
            </a:ext>
          </a:extLst>
        </xdr:cNvPr>
        <xdr:cNvSpPr txBox="1"/>
      </xdr:nvSpPr>
      <xdr:spPr>
        <a:xfrm>
          <a:off x="135007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166388</xdr:rowOff>
    </xdr:from>
    <xdr:ext cx="405111" cy="259045"/>
    <xdr:sp macro="" textlink="">
      <xdr:nvSpPr>
        <xdr:cNvPr id="681" name="n_4mainValue【消防施設】&#10;有形固定資産減価償却率">
          <a:extLst>
            <a:ext uri="{FF2B5EF4-FFF2-40B4-BE49-F238E27FC236}">
              <a16:creationId xmlns:a16="http://schemas.microsoft.com/office/drawing/2014/main" id="{00000000-0008-0000-0F00-0000A9020000}"/>
            </a:ext>
          </a:extLst>
        </xdr:cNvPr>
        <xdr:cNvSpPr txBox="1"/>
      </xdr:nvSpPr>
      <xdr:spPr>
        <a:xfrm>
          <a:off x="126117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00000000-0008-0000-0F00-0000C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708" name="【消防施設】&#10;一人当たり面積最小値テキスト">
          <a:extLst>
            <a:ext uri="{FF2B5EF4-FFF2-40B4-BE49-F238E27FC236}">
              <a16:creationId xmlns:a16="http://schemas.microsoft.com/office/drawing/2014/main" id="{00000000-0008-0000-0F00-0000C4020000}"/>
            </a:ext>
          </a:extLst>
        </xdr:cNvPr>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710" name="【消防施設】&#10;一人当たり面積最大値テキスト">
          <a:extLst>
            <a:ext uri="{FF2B5EF4-FFF2-40B4-BE49-F238E27FC236}">
              <a16:creationId xmlns:a16="http://schemas.microsoft.com/office/drawing/2014/main" id="{00000000-0008-0000-0F00-0000C6020000}"/>
            </a:ext>
          </a:extLst>
        </xdr:cNvPr>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93090</xdr:rowOff>
    </xdr:from>
    <xdr:ext cx="469744" cy="259045"/>
    <xdr:sp macro="" textlink="">
      <xdr:nvSpPr>
        <xdr:cNvPr id="712" name="【消防施設】&#10;一人当たり面積平均値テキスト">
          <a:extLst>
            <a:ext uri="{FF2B5EF4-FFF2-40B4-BE49-F238E27FC236}">
              <a16:creationId xmlns:a16="http://schemas.microsoft.com/office/drawing/2014/main" id="{00000000-0008-0000-0F00-0000C8020000}"/>
            </a:ext>
          </a:extLst>
        </xdr:cNvPr>
        <xdr:cNvSpPr txBox="1"/>
      </xdr:nvSpPr>
      <xdr:spPr>
        <a:xfrm>
          <a:off x="22199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221107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103250</xdr:rowOff>
    </xdr:from>
    <xdr:ext cx="469744" cy="259045"/>
    <xdr:sp macro="" textlink="">
      <xdr:nvSpPr>
        <xdr:cNvPr id="724" name="【消防施設】&#10;一人当たり面積該当値テキスト">
          <a:extLst>
            <a:ext uri="{FF2B5EF4-FFF2-40B4-BE49-F238E27FC236}">
              <a16:creationId xmlns:a16="http://schemas.microsoft.com/office/drawing/2014/main" id="{00000000-0008-0000-0F00-0000D4020000}"/>
            </a:ext>
          </a:extLst>
        </xdr:cNvPr>
        <xdr:cNvSpPr txBox="1"/>
      </xdr:nvSpPr>
      <xdr:spPr>
        <a:xfrm>
          <a:off x="22199600" y="1416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80373</xdr:rowOff>
    </xdr:from>
    <xdr:to>
      <xdr:col>112</xdr:col>
      <xdr:colOff>38100</xdr:colOff>
      <xdr:row>84</xdr:row>
      <xdr:rowOff>10523</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21272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131173</xdr:rowOff>
    </xdr:from>
    <xdr:to>
      <xdr:col>116</xdr:col>
      <xdr:colOff>63500</xdr:colOff>
      <xdr:row>83</xdr:row>
      <xdr:rowOff>131173</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21323300" y="14361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96701</xdr:rowOff>
    </xdr:from>
    <xdr:to>
      <xdr:col>107</xdr:col>
      <xdr:colOff>101600</xdr:colOff>
      <xdr:row>84</xdr:row>
      <xdr:rowOff>26851</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20383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131173</xdr:rowOff>
    </xdr:from>
    <xdr:to>
      <xdr:col>111</xdr:col>
      <xdr:colOff>177800</xdr:colOff>
      <xdr:row>83</xdr:row>
      <xdr:rowOff>147501</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flipV="1">
          <a:off x="20434300" y="143615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19494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131173</xdr:rowOff>
    </xdr:from>
    <xdr:to>
      <xdr:col>107</xdr:col>
      <xdr:colOff>50800</xdr:colOff>
      <xdr:row>83</xdr:row>
      <xdr:rowOff>147501</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9545300" y="143615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113030</xdr:rowOff>
    </xdr:from>
    <xdr:to>
      <xdr:col>98</xdr:col>
      <xdr:colOff>38100</xdr:colOff>
      <xdr:row>86</xdr:row>
      <xdr:rowOff>43180</xdr:rowOff>
    </xdr:to>
    <xdr:sp macro="" textlink="">
      <xdr:nvSpPr>
        <xdr:cNvPr id="731" name="楕円 730">
          <a:extLst>
            <a:ext uri="{FF2B5EF4-FFF2-40B4-BE49-F238E27FC236}">
              <a16:creationId xmlns:a16="http://schemas.microsoft.com/office/drawing/2014/main" id="{00000000-0008-0000-0F00-0000DB020000}"/>
            </a:ext>
          </a:extLst>
        </xdr:cNvPr>
        <xdr:cNvSpPr/>
      </xdr:nvSpPr>
      <xdr:spPr>
        <a:xfrm>
          <a:off x="18605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131173</xdr:rowOff>
    </xdr:from>
    <xdr:to>
      <xdr:col>102</xdr:col>
      <xdr:colOff>114300</xdr:colOff>
      <xdr:row>85</xdr:row>
      <xdr:rowOff>163830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flipV="1">
          <a:off x="18656300" y="14361523"/>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106153</xdr:rowOff>
    </xdr:from>
    <xdr:ext cx="469744" cy="259045"/>
    <xdr:sp macro="" textlink="">
      <xdr:nvSpPr>
        <xdr:cNvPr id="733" name="n_1aveValue【消防施設】&#10;一人当たり面積">
          <a:extLst>
            <a:ext uri="{FF2B5EF4-FFF2-40B4-BE49-F238E27FC236}">
              <a16:creationId xmlns:a16="http://schemas.microsoft.com/office/drawing/2014/main" id="{00000000-0008-0000-0F00-0000DD020000}"/>
            </a:ext>
          </a:extLst>
        </xdr:cNvPr>
        <xdr:cNvSpPr txBox="1"/>
      </xdr:nvSpPr>
      <xdr:spPr>
        <a:xfrm>
          <a:off x="21075727"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164935</xdr:rowOff>
    </xdr:from>
    <xdr:ext cx="469744" cy="259045"/>
    <xdr:sp macro="" textlink="">
      <xdr:nvSpPr>
        <xdr:cNvPr id="734" name="n_2aveValue【消防施設】&#10;一人当たり面積">
          <a:extLst>
            <a:ext uri="{FF2B5EF4-FFF2-40B4-BE49-F238E27FC236}">
              <a16:creationId xmlns:a16="http://schemas.microsoft.com/office/drawing/2014/main" id="{00000000-0008-0000-0F00-0000DE020000}"/>
            </a:ext>
          </a:extLst>
        </xdr:cNvPr>
        <xdr:cNvSpPr txBox="1"/>
      </xdr:nvSpPr>
      <xdr:spPr>
        <a:xfrm>
          <a:off x="201994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168201</xdr:rowOff>
    </xdr:from>
    <xdr:ext cx="469744" cy="259045"/>
    <xdr:sp macro="" textlink="">
      <xdr:nvSpPr>
        <xdr:cNvPr id="735" name="n_3aveValue【消防施設】&#10;一人当たり面積">
          <a:extLst>
            <a:ext uri="{FF2B5EF4-FFF2-40B4-BE49-F238E27FC236}">
              <a16:creationId xmlns:a16="http://schemas.microsoft.com/office/drawing/2014/main" id="{00000000-0008-0000-0F00-0000DF020000}"/>
            </a:ext>
          </a:extLst>
        </xdr:cNvPr>
        <xdr:cNvSpPr txBox="1"/>
      </xdr:nvSpPr>
      <xdr:spPr>
        <a:xfrm>
          <a:off x="19310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22151</xdr:rowOff>
    </xdr:from>
    <xdr:ext cx="469744" cy="259045"/>
    <xdr:sp macro="" textlink="">
      <xdr:nvSpPr>
        <xdr:cNvPr id="736" name="n_4aveValue【消防施設】&#10;一人当たり面積">
          <a:extLst>
            <a:ext uri="{FF2B5EF4-FFF2-40B4-BE49-F238E27FC236}">
              <a16:creationId xmlns:a16="http://schemas.microsoft.com/office/drawing/2014/main" id="{00000000-0008-0000-0F00-0000E0020000}"/>
            </a:ext>
          </a:extLst>
        </xdr:cNvPr>
        <xdr:cNvSpPr txBox="1"/>
      </xdr:nvSpPr>
      <xdr:spPr>
        <a:xfrm>
          <a:off x="18421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27050</xdr:rowOff>
    </xdr:from>
    <xdr:ext cx="469744" cy="259045"/>
    <xdr:sp macro="" textlink="">
      <xdr:nvSpPr>
        <xdr:cNvPr id="737" name="n_1mainValue【消防施設】&#10;一人当たり面積">
          <a:extLst>
            <a:ext uri="{FF2B5EF4-FFF2-40B4-BE49-F238E27FC236}">
              <a16:creationId xmlns:a16="http://schemas.microsoft.com/office/drawing/2014/main" id="{00000000-0008-0000-0F00-0000E1020000}"/>
            </a:ext>
          </a:extLst>
        </xdr:cNvPr>
        <xdr:cNvSpPr txBox="1"/>
      </xdr:nvSpPr>
      <xdr:spPr>
        <a:xfrm>
          <a:off x="210757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43378</xdr:rowOff>
    </xdr:from>
    <xdr:ext cx="469744" cy="259045"/>
    <xdr:sp macro="" textlink="">
      <xdr:nvSpPr>
        <xdr:cNvPr id="738" name="n_2mainValue【消防施設】&#10;一人当たり面積">
          <a:extLst>
            <a:ext uri="{FF2B5EF4-FFF2-40B4-BE49-F238E27FC236}">
              <a16:creationId xmlns:a16="http://schemas.microsoft.com/office/drawing/2014/main" id="{00000000-0008-0000-0F00-0000E2020000}"/>
            </a:ext>
          </a:extLst>
        </xdr:cNvPr>
        <xdr:cNvSpPr txBox="1"/>
      </xdr:nvSpPr>
      <xdr:spPr>
        <a:xfrm>
          <a:off x="20199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27050</xdr:rowOff>
    </xdr:from>
    <xdr:ext cx="469744" cy="259045"/>
    <xdr:sp macro="" textlink="">
      <xdr:nvSpPr>
        <xdr:cNvPr id="739" name="n_3mainValue【消防施設】&#10;一人当たり面積">
          <a:extLst>
            <a:ext uri="{FF2B5EF4-FFF2-40B4-BE49-F238E27FC236}">
              <a16:creationId xmlns:a16="http://schemas.microsoft.com/office/drawing/2014/main" id="{00000000-0008-0000-0F00-0000E3020000}"/>
            </a:ext>
          </a:extLst>
        </xdr:cNvPr>
        <xdr:cNvSpPr txBox="1"/>
      </xdr:nvSpPr>
      <xdr:spPr>
        <a:xfrm>
          <a:off x="19310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740" name="n_4mainValue【消防施設】&#10;一人当たり面積">
          <a:extLst>
            <a:ext uri="{FF2B5EF4-FFF2-40B4-BE49-F238E27FC236}">
              <a16:creationId xmlns:a16="http://schemas.microsoft.com/office/drawing/2014/main" id="{00000000-0008-0000-0F00-0000E4020000}"/>
            </a:ext>
          </a:extLst>
        </xdr:cNvPr>
        <xdr:cNvSpPr txBox="1"/>
      </xdr:nvSpPr>
      <xdr:spPr>
        <a:xfrm>
          <a:off x="18421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00000000-0008-0000-0F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67" name="【庁舎】&#10;有形固定資産減価償却率最小値テキスト">
          <a:extLst>
            <a:ext uri="{FF2B5EF4-FFF2-40B4-BE49-F238E27FC236}">
              <a16:creationId xmlns:a16="http://schemas.microsoft.com/office/drawing/2014/main" id="{00000000-0008-0000-0F00-0000FF02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769" name="【庁舎】&#10;有形固定資産減価償却率最大値テキスト">
          <a:extLst>
            <a:ext uri="{FF2B5EF4-FFF2-40B4-BE49-F238E27FC236}">
              <a16:creationId xmlns:a16="http://schemas.microsoft.com/office/drawing/2014/main" id="{00000000-0008-0000-0F00-000001030000}"/>
            </a:ext>
          </a:extLst>
        </xdr:cNvPr>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154413</xdr:rowOff>
    </xdr:from>
    <xdr:ext cx="405111" cy="259045"/>
    <xdr:sp macro="" textlink="">
      <xdr:nvSpPr>
        <xdr:cNvPr id="771" name="【庁舎】&#10;有形固定資産減価償却率平均値テキスト">
          <a:extLst>
            <a:ext uri="{FF2B5EF4-FFF2-40B4-BE49-F238E27FC236}">
              <a16:creationId xmlns:a16="http://schemas.microsoft.com/office/drawing/2014/main" id="{00000000-0008-0000-0F00-000003030000}"/>
            </a:ext>
          </a:extLst>
        </xdr:cNvPr>
        <xdr:cNvSpPr txBox="1"/>
      </xdr:nvSpPr>
      <xdr:spPr>
        <a:xfrm>
          <a:off x="16357600" y="1781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776" name="フローチャート: 判断 775">
          <a:extLst>
            <a:ext uri="{FF2B5EF4-FFF2-40B4-BE49-F238E27FC236}">
              <a16:creationId xmlns:a16="http://schemas.microsoft.com/office/drawing/2014/main" id="{00000000-0008-0000-0F00-000008030000}"/>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77651</xdr:rowOff>
    </xdr:from>
    <xdr:to>
      <xdr:col>85</xdr:col>
      <xdr:colOff>177800</xdr:colOff>
      <xdr:row>106</xdr:row>
      <xdr:rowOff>7801</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62687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56078</xdr:rowOff>
    </xdr:from>
    <xdr:ext cx="405111" cy="259045"/>
    <xdr:sp macro="" textlink="">
      <xdr:nvSpPr>
        <xdr:cNvPr id="783" name="【庁舎】&#10;有形固定資産減価償却率該当値テキスト">
          <a:extLst>
            <a:ext uri="{FF2B5EF4-FFF2-40B4-BE49-F238E27FC236}">
              <a16:creationId xmlns:a16="http://schemas.microsoft.com/office/drawing/2014/main" id="{00000000-0008-0000-0F00-00000F030000}"/>
            </a:ext>
          </a:extLst>
        </xdr:cNvPr>
        <xdr:cNvSpPr txBox="1"/>
      </xdr:nvSpPr>
      <xdr:spPr>
        <a:xfrm>
          <a:off x="16357600"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40095</xdr:rowOff>
    </xdr:from>
    <xdr:to>
      <xdr:col>81</xdr:col>
      <xdr:colOff>101600</xdr:colOff>
      <xdr:row>105</xdr:row>
      <xdr:rowOff>141695</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5430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90895</xdr:rowOff>
    </xdr:from>
    <xdr:to>
      <xdr:col>85</xdr:col>
      <xdr:colOff>127000</xdr:colOff>
      <xdr:row>105</xdr:row>
      <xdr:rowOff>128451</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5481300" y="1809314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110308</xdr:rowOff>
    </xdr:from>
    <xdr:to>
      <xdr:col>76</xdr:col>
      <xdr:colOff>165100</xdr:colOff>
      <xdr:row>105</xdr:row>
      <xdr:rowOff>40458</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4541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161108</xdr:rowOff>
    </xdr:from>
    <xdr:to>
      <xdr:col>81</xdr:col>
      <xdr:colOff>50800</xdr:colOff>
      <xdr:row>105</xdr:row>
      <xdr:rowOff>90895</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4592300" y="17991908"/>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3652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159476</xdr:rowOff>
    </xdr:from>
    <xdr:to>
      <xdr:col>76</xdr:col>
      <xdr:colOff>114300</xdr:colOff>
      <xdr:row>104</xdr:row>
      <xdr:rowOff>161108</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3703300" y="1799027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61323</xdr:rowOff>
    </xdr:from>
    <xdr:to>
      <xdr:col>67</xdr:col>
      <xdr:colOff>101600</xdr:colOff>
      <xdr:row>104</xdr:row>
      <xdr:rowOff>162923</xdr:rowOff>
    </xdr:to>
    <xdr:sp macro="" textlink="">
      <xdr:nvSpPr>
        <xdr:cNvPr id="790" name="楕円 789">
          <a:extLst>
            <a:ext uri="{FF2B5EF4-FFF2-40B4-BE49-F238E27FC236}">
              <a16:creationId xmlns:a16="http://schemas.microsoft.com/office/drawing/2014/main" id="{00000000-0008-0000-0F00-000016030000}"/>
            </a:ext>
          </a:extLst>
        </xdr:cNvPr>
        <xdr:cNvSpPr/>
      </xdr:nvSpPr>
      <xdr:spPr>
        <a:xfrm>
          <a:off x="12763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112123</xdr:rowOff>
    </xdr:from>
    <xdr:to>
      <xdr:col>71</xdr:col>
      <xdr:colOff>177800</xdr:colOff>
      <xdr:row>104</xdr:row>
      <xdr:rowOff>159476</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2814300" y="1794292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139354</xdr:rowOff>
    </xdr:from>
    <xdr:ext cx="405111" cy="259045"/>
    <xdr:sp macro="" textlink="">
      <xdr:nvSpPr>
        <xdr:cNvPr id="792" name="n_1aveValue【庁舎】&#10;有形固定資産減価償却率">
          <a:extLst>
            <a:ext uri="{FF2B5EF4-FFF2-40B4-BE49-F238E27FC236}">
              <a16:creationId xmlns:a16="http://schemas.microsoft.com/office/drawing/2014/main" id="{00000000-0008-0000-0F00-000018030000}"/>
            </a:ext>
          </a:extLst>
        </xdr:cNvPr>
        <xdr:cNvSpPr txBox="1"/>
      </xdr:nvSpPr>
      <xdr:spPr>
        <a:xfrm>
          <a:off x="15266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793" name="n_2aveValue【庁舎】&#10;有形固定資産減価償却率">
          <a:extLst>
            <a:ext uri="{FF2B5EF4-FFF2-40B4-BE49-F238E27FC236}">
              <a16:creationId xmlns:a16="http://schemas.microsoft.com/office/drawing/2014/main" id="{00000000-0008-0000-0F00-000019030000}"/>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794" name="n_3aveValue【庁舎】&#10;有形固定資産減価償却率">
          <a:extLst>
            <a:ext uri="{FF2B5EF4-FFF2-40B4-BE49-F238E27FC236}">
              <a16:creationId xmlns:a16="http://schemas.microsoft.com/office/drawing/2014/main" id="{00000000-0008-0000-0F00-00001A030000}"/>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105064</xdr:rowOff>
    </xdr:from>
    <xdr:ext cx="405111" cy="259045"/>
    <xdr:sp macro="" textlink="">
      <xdr:nvSpPr>
        <xdr:cNvPr id="795" name="n_4aveValue【庁舎】&#10;有形固定資産減価償却率">
          <a:extLst>
            <a:ext uri="{FF2B5EF4-FFF2-40B4-BE49-F238E27FC236}">
              <a16:creationId xmlns:a16="http://schemas.microsoft.com/office/drawing/2014/main" id="{00000000-0008-0000-0F00-00001B030000}"/>
            </a:ext>
          </a:extLst>
        </xdr:cNvPr>
        <xdr:cNvSpPr txBox="1"/>
      </xdr:nvSpPr>
      <xdr:spPr>
        <a:xfrm>
          <a:off x="12611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158222</xdr:rowOff>
    </xdr:from>
    <xdr:ext cx="405111" cy="259045"/>
    <xdr:sp macro="" textlink="">
      <xdr:nvSpPr>
        <xdr:cNvPr id="796" name="n_1mainValue【庁舎】&#10;有形固定資産減価償却率">
          <a:extLst>
            <a:ext uri="{FF2B5EF4-FFF2-40B4-BE49-F238E27FC236}">
              <a16:creationId xmlns:a16="http://schemas.microsoft.com/office/drawing/2014/main" id="{00000000-0008-0000-0F00-00001C030000}"/>
            </a:ext>
          </a:extLst>
        </xdr:cNvPr>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56985</xdr:rowOff>
    </xdr:from>
    <xdr:ext cx="405111" cy="259045"/>
    <xdr:sp macro="" textlink="">
      <xdr:nvSpPr>
        <xdr:cNvPr id="797" name="n_2mainValue【庁舎】&#10;有形固定資産減価償却率">
          <a:extLst>
            <a:ext uri="{FF2B5EF4-FFF2-40B4-BE49-F238E27FC236}">
              <a16:creationId xmlns:a16="http://schemas.microsoft.com/office/drawing/2014/main" id="{00000000-0008-0000-0F00-00001D030000}"/>
            </a:ext>
          </a:extLst>
        </xdr:cNvPr>
        <xdr:cNvSpPr txBox="1"/>
      </xdr:nvSpPr>
      <xdr:spPr>
        <a:xfrm>
          <a:off x="14389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98" name="n_3mainValue【庁舎】&#10;有形固定資産減価償却率">
          <a:extLst>
            <a:ext uri="{FF2B5EF4-FFF2-40B4-BE49-F238E27FC236}">
              <a16:creationId xmlns:a16="http://schemas.microsoft.com/office/drawing/2014/main" id="{00000000-0008-0000-0F00-00001E030000}"/>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8000</xdr:rowOff>
    </xdr:from>
    <xdr:ext cx="405111" cy="259045"/>
    <xdr:sp macro="" textlink="">
      <xdr:nvSpPr>
        <xdr:cNvPr id="799" name="n_4mainValue【庁舎】&#10;有形固定資産減価償却率">
          <a:extLst>
            <a:ext uri="{FF2B5EF4-FFF2-40B4-BE49-F238E27FC236}">
              <a16:creationId xmlns:a16="http://schemas.microsoft.com/office/drawing/2014/main" id="{00000000-0008-0000-0F00-00001F030000}"/>
            </a:ext>
          </a:extLst>
        </xdr:cNvPr>
        <xdr:cNvSpPr txBox="1"/>
      </xdr:nvSpPr>
      <xdr:spPr>
        <a:xfrm>
          <a:off x="12611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00000000-0008-0000-0F00-00003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825" name="【庁舎】&#10;一人当たり面積最小値テキスト">
          <a:extLst>
            <a:ext uri="{FF2B5EF4-FFF2-40B4-BE49-F238E27FC236}">
              <a16:creationId xmlns:a16="http://schemas.microsoft.com/office/drawing/2014/main" id="{00000000-0008-0000-0F00-000039030000}"/>
            </a:ext>
          </a:extLst>
        </xdr:cNvPr>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827" name="【庁舎】&#10;一人当たり面積最大値テキスト">
          <a:extLst>
            <a:ext uri="{FF2B5EF4-FFF2-40B4-BE49-F238E27FC236}">
              <a16:creationId xmlns:a16="http://schemas.microsoft.com/office/drawing/2014/main" id="{00000000-0008-0000-0F00-00003B030000}"/>
            </a:ext>
          </a:extLst>
        </xdr:cNvPr>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152416</xdr:rowOff>
    </xdr:from>
    <xdr:ext cx="469744" cy="259045"/>
    <xdr:sp macro="" textlink="">
      <xdr:nvSpPr>
        <xdr:cNvPr id="829" name="【庁舎】&#10;一人当たり面積平均値テキスト">
          <a:extLst>
            <a:ext uri="{FF2B5EF4-FFF2-40B4-BE49-F238E27FC236}">
              <a16:creationId xmlns:a16="http://schemas.microsoft.com/office/drawing/2014/main" id="{00000000-0008-0000-0F00-00003D030000}"/>
            </a:ext>
          </a:extLst>
        </xdr:cNvPr>
        <xdr:cNvSpPr txBox="1"/>
      </xdr:nvSpPr>
      <xdr:spPr>
        <a:xfrm>
          <a:off x="22199600" y="1832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221107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78757</xdr:rowOff>
    </xdr:from>
    <xdr:ext cx="469744" cy="259045"/>
    <xdr:sp macro="" textlink="">
      <xdr:nvSpPr>
        <xdr:cNvPr id="841" name="【庁舎】&#10;一人当たり面積該当値テキスト">
          <a:extLst>
            <a:ext uri="{FF2B5EF4-FFF2-40B4-BE49-F238E27FC236}">
              <a16:creationId xmlns:a16="http://schemas.microsoft.com/office/drawing/2014/main" id="{00000000-0008-0000-0F00-000049030000}"/>
            </a:ext>
          </a:extLst>
        </xdr:cNvPr>
        <xdr:cNvSpPr txBox="1"/>
      </xdr:nvSpPr>
      <xdr:spPr>
        <a:xfrm>
          <a:off x="22199600"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61595</xdr:rowOff>
    </xdr:from>
    <xdr:to>
      <xdr:col>112</xdr:col>
      <xdr:colOff>38100</xdr:colOff>
      <xdr:row>105</xdr:row>
      <xdr:rowOff>163195</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21272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106680</xdr:rowOff>
    </xdr:from>
    <xdr:to>
      <xdr:col>116</xdr:col>
      <xdr:colOff>63500</xdr:colOff>
      <xdr:row>105</xdr:row>
      <xdr:rowOff>112395</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flipV="1">
          <a:off x="21323300" y="181089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69214</xdr:rowOff>
    </xdr:from>
    <xdr:to>
      <xdr:col>107</xdr:col>
      <xdr:colOff>101600</xdr:colOff>
      <xdr:row>105</xdr:row>
      <xdr:rowOff>170814</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20383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112395</xdr:rowOff>
    </xdr:from>
    <xdr:to>
      <xdr:col>111</xdr:col>
      <xdr:colOff>177800</xdr:colOff>
      <xdr:row>105</xdr:row>
      <xdr:rowOff>120014</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flipV="1">
          <a:off x="20434300" y="1811464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846" name="楕円 845">
          <a:extLst>
            <a:ext uri="{FF2B5EF4-FFF2-40B4-BE49-F238E27FC236}">
              <a16:creationId xmlns:a16="http://schemas.microsoft.com/office/drawing/2014/main" id="{00000000-0008-0000-0F00-00004E030000}"/>
            </a:ext>
          </a:extLst>
        </xdr:cNvPr>
        <xdr:cNvSpPr/>
      </xdr:nvSpPr>
      <xdr:spPr>
        <a:xfrm>
          <a:off x="19494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120014</xdr:rowOff>
    </xdr:from>
    <xdr:to>
      <xdr:col>107</xdr:col>
      <xdr:colOff>50800</xdr:colOff>
      <xdr:row>105</xdr:row>
      <xdr:rowOff>121920</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flipV="1">
          <a:off x="19545300" y="181222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120650</xdr:rowOff>
    </xdr:from>
    <xdr:to>
      <xdr:col>98</xdr:col>
      <xdr:colOff>38100</xdr:colOff>
      <xdr:row>105</xdr:row>
      <xdr:rowOff>50800</xdr:rowOff>
    </xdr:to>
    <xdr:sp macro="" textlink="">
      <xdr:nvSpPr>
        <xdr:cNvPr id="848" name="楕円 847">
          <a:extLst>
            <a:ext uri="{FF2B5EF4-FFF2-40B4-BE49-F238E27FC236}">
              <a16:creationId xmlns:a16="http://schemas.microsoft.com/office/drawing/2014/main" id="{00000000-0008-0000-0F00-000050030000}"/>
            </a:ext>
          </a:extLst>
        </xdr:cNvPr>
        <xdr:cNvSpPr/>
      </xdr:nvSpPr>
      <xdr:spPr>
        <a:xfrm>
          <a:off x="18605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0</xdr:rowOff>
    </xdr:from>
    <xdr:to>
      <xdr:col>102</xdr:col>
      <xdr:colOff>114300</xdr:colOff>
      <xdr:row>105</xdr:row>
      <xdr:rowOff>121920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8656300" y="180022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97172</xdr:rowOff>
    </xdr:from>
    <xdr:ext cx="469744" cy="259045"/>
    <xdr:sp macro="" textlink="">
      <xdr:nvSpPr>
        <xdr:cNvPr id="850" name="n_1aveValue【庁舎】&#10;一人当たり面積">
          <a:extLst>
            <a:ext uri="{FF2B5EF4-FFF2-40B4-BE49-F238E27FC236}">
              <a16:creationId xmlns:a16="http://schemas.microsoft.com/office/drawing/2014/main" id="{00000000-0008-0000-0F00-000052030000}"/>
            </a:ext>
          </a:extLst>
        </xdr:cNvPr>
        <xdr:cNvSpPr txBox="1"/>
      </xdr:nvSpPr>
      <xdr:spPr>
        <a:xfrm>
          <a:off x="210757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851" name="n_2aveValue【庁舎】&#10;一人当たり面積">
          <a:extLst>
            <a:ext uri="{FF2B5EF4-FFF2-40B4-BE49-F238E27FC236}">
              <a16:creationId xmlns:a16="http://schemas.microsoft.com/office/drawing/2014/main" id="{00000000-0008-0000-0F00-000053030000}"/>
            </a:ext>
          </a:extLst>
        </xdr:cNvPr>
        <xdr:cNvSpPr txBox="1"/>
      </xdr:nvSpPr>
      <xdr:spPr>
        <a:xfrm>
          <a:off x="20199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852" name="n_3aveValue【庁舎】&#10;一人当たり面積">
          <a:extLst>
            <a:ext uri="{FF2B5EF4-FFF2-40B4-BE49-F238E27FC236}">
              <a16:creationId xmlns:a16="http://schemas.microsoft.com/office/drawing/2014/main" id="{00000000-0008-0000-0F00-000054030000}"/>
            </a:ext>
          </a:extLst>
        </xdr:cNvPr>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137177</xdr:rowOff>
    </xdr:from>
    <xdr:ext cx="469744" cy="259045"/>
    <xdr:sp macro="" textlink="">
      <xdr:nvSpPr>
        <xdr:cNvPr id="853" name="n_4aveValue【庁舎】&#10;一人当たり面積">
          <a:extLst>
            <a:ext uri="{FF2B5EF4-FFF2-40B4-BE49-F238E27FC236}">
              <a16:creationId xmlns:a16="http://schemas.microsoft.com/office/drawing/2014/main" id="{00000000-0008-0000-0F00-000055030000}"/>
            </a:ext>
          </a:extLst>
        </xdr:cNvPr>
        <xdr:cNvSpPr txBox="1"/>
      </xdr:nvSpPr>
      <xdr:spPr>
        <a:xfrm>
          <a:off x="18421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8272</xdr:rowOff>
    </xdr:from>
    <xdr:ext cx="469744" cy="259045"/>
    <xdr:sp macro="" textlink="">
      <xdr:nvSpPr>
        <xdr:cNvPr id="854" name="n_1mainValue【庁舎】&#10;一人当たり面積">
          <a:extLst>
            <a:ext uri="{FF2B5EF4-FFF2-40B4-BE49-F238E27FC236}">
              <a16:creationId xmlns:a16="http://schemas.microsoft.com/office/drawing/2014/main" id="{00000000-0008-0000-0F00-000056030000}"/>
            </a:ext>
          </a:extLst>
        </xdr:cNvPr>
        <xdr:cNvSpPr txBox="1"/>
      </xdr:nvSpPr>
      <xdr:spPr>
        <a:xfrm>
          <a:off x="21075727" y="1783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15891</xdr:rowOff>
    </xdr:from>
    <xdr:ext cx="469744" cy="259045"/>
    <xdr:sp macro="" textlink="">
      <xdr:nvSpPr>
        <xdr:cNvPr id="855" name="n_2mainValue【庁舎】&#10;一人当たり面積">
          <a:extLst>
            <a:ext uri="{FF2B5EF4-FFF2-40B4-BE49-F238E27FC236}">
              <a16:creationId xmlns:a16="http://schemas.microsoft.com/office/drawing/2014/main" id="{00000000-0008-0000-0F00-000057030000}"/>
            </a:ext>
          </a:extLst>
        </xdr:cNvPr>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856" name="n_3mainValue【庁舎】&#10;一人当たり面積">
          <a:extLst>
            <a:ext uri="{FF2B5EF4-FFF2-40B4-BE49-F238E27FC236}">
              <a16:creationId xmlns:a16="http://schemas.microsoft.com/office/drawing/2014/main" id="{00000000-0008-0000-0F00-000058030000}"/>
            </a:ext>
          </a:extLst>
        </xdr:cNvPr>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67327</xdr:rowOff>
    </xdr:from>
    <xdr:ext cx="469744" cy="259045"/>
    <xdr:sp macro="" textlink="">
      <xdr:nvSpPr>
        <xdr:cNvPr id="857" name="n_4mainValue【庁舎】&#10;一人当たり面積">
          <a:extLst>
            <a:ext uri="{FF2B5EF4-FFF2-40B4-BE49-F238E27FC236}">
              <a16:creationId xmlns:a16="http://schemas.microsoft.com/office/drawing/2014/main" id="{00000000-0008-0000-0F00-000059030000}"/>
            </a:ext>
          </a:extLst>
        </xdr:cNvPr>
        <xdr:cNvSpPr txBox="1"/>
      </xdr:nvSpPr>
      <xdr:spPr>
        <a:xfrm>
          <a:off x="18421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F00-00005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F00-00005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有形固定資産減価償却率について、図書館及び体育館・プールの数値が鳥取県平均を大きく上回っている。図書館及び体育館・プールについては、個別施設計画を作成しており、</a:t>
          </a:r>
          <a:r>
            <a:rPr kumimoji="1" lang="ja-JP" altLang="en-US" sz="1100">
              <a:solidFill>
                <a:schemeClr val="dk1"/>
              </a:solidFill>
              <a:effectLst/>
              <a:latin typeface="+mn-lt"/>
              <a:ea typeface="+mn-ea"/>
              <a:cs typeface="+mn-cs"/>
            </a:rPr>
            <a:t>地方債等の有効な財源</a:t>
          </a:r>
          <a:r>
            <a:rPr kumimoji="1" lang="ja-JP" altLang="ja-JP" sz="1100">
              <a:solidFill>
                <a:schemeClr val="dk1"/>
              </a:solidFill>
              <a:effectLst/>
              <a:latin typeface="+mn-lt"/>
              <a:ea typeface="+mn-ea"/>
              <a:cs typeface="+mn-cs"/>
            </a:rPr>
            <a:t>を活用し、改修工事を実施するほか、廃止が決定した施設について除却していく。令和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、築５５年の体育館</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解体</a:t>
          </a:r>
          <a:r>
            <a:rPr kumimoji="1" lang="ja-JP" altLang="en-US" sz="1100">
              <a:solidFill>
                <a:schemeClr val="dk1"/>
              </a:solidFill>
              <a:effectLst/>
              <a:latin typeface="+mn-lt"/>
              <a:ea typeface="+mn-ea"/>
              <a:cs typeface="+mn-cs"/>
            </a:rPr>
            <a:t>を進めており、</a:t>
          </a:r>
          <a:r>
            <a:rPr kumimoji="1" lang="ja-JP" altLang="ja-JP" sz="1100">
              <a:solidFill>
                <a:schemeClr val="dk1"/>
              </a:solidFill>
              <a:effectLst/>
              <a:latin typeface="+mn-lt"/>
              <a:ea typeface="+mn-ea"/>
              <a:cs typeface="+mn-cs"/>
            </a:rPr>
            <a:t>体育館・プールの有形固定資産減価償却率の改善が見込まれる。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16,741
16,650
77.94
12,566,161
12,282,848
269,351
6,176,771
12,960,192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大幅に下回っており、近年は、ほぼ同水準で推移している。人口や企業が少ないことから財政基盤が脆弱であるが、企業誘致や中小企業への支援を手厚くし、将来の税収増への取り組みを推進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74613</xdr:rowOff>
    </xdr:from>
    <xdr:to>
      <xdr:col>23</xdr:col>
      <xdr:colOff>133350</xdr:colOff>
      <xdr:row>44</xdr:row>
      <xdr:rowOff>74613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6184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74613</xdr:rowOff>
    </xdr:from>
    <xdr:to>
      <xdr:col>19</xdr:col>
      <xdr:colOff>133350</xdr:colOff>
      <xdr:row>44</xdr:row>
      <xdr:rowOff>74613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618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74613</xdr:rowOff>
    </xdr:from>
    <xdr:to>
      <xdr:col>15</xdr:col>
      <xdr:colOff>82550</xdr:colOff>
      <xdr:row>44</xdr:row>
      <xdr:rowOff>74613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618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74613</xdr:rowOff>
    </xdr:from>
    <xdr:to>
      <xdr:col>11</xdr:col>
      <xdr:colOff>31750</xdr:colOff>
      <xdr:row>44</xdr:row>
      <xdr:rowOff>74613</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618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23813</xdr:rowOff>
    </xdr:from>
    <xdr:to>
      <xdr:col>23</xdr:col>
      <xdr:colOff>184150</xdr:colOff>
      <xdr:row>44</xdr:row>
      <xdr:rowOff>125413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91140</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6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23813</xdr:rowOff>
    </xdr:from>
    <xdr:to>
      <xdr:col>19</xdr:col>
      <xdr:colOff>184150</xdr:colOff>
      <xdr:row>44</xdr:row>
      <xdr:rowOff>125413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110190</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65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23813</xdr:rowOff>
    </xdr:from>
    <xdr:to>
      <xdr:col>15</xdr:col>
      <xdr:colOff>133350</xdr:colOff>
      <xdr:row>44</xdr:row>
      <xdr:rowOff>125413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110190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23813</xdr:rowOff>
    </xdr:from>
    <xdr:to>
      <xdr:col>11</xdr:col>
      <xdr:colOff>82550</xdr:colOff>
      <xdr:row>44</xdr:row>
      <xdr:rowOff>125413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110190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23813</xdr:rowOff>
    </xdr:from>
    <xdr:to>
      <xdr:col>7</xdr:col>
      <xdr:colOff>31750</xdr:colOff>
      <xdr:row>44</xdr:row>
      <xdr:rowOff>125413</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110190</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町税については、減少した一方、普通交付税に臨時財政対策債を加えた実質的な普通交付税が増額となり、また歳出面では公債費が減少したことにより、前年に比べて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今後は、物件費などの経常的な経費の必要性等を再検証し経費削減につなげ、町行政改革大綱に基づき、新たな税財源の確保や業務効率向上などに努める。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80645</xdr:rowOff>
    </xdr:from>
    <xdr:to>
      <xdr:col>23</xdr:col>
      <xdr:colOff>133350</xdr:colOff>
      <xdr:row>63</xdr:row>
      <xdr:rowOff>70062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10545"/>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63</xdr:row>
      <xdr:rowOff>70062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8593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63</xdr:row>
      <xdr:rowOff>86148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85934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86148</xdr:rowOff>
    </xdr:from>
    <xdr:to>
      <xdr:col>11</xdr:col>
      <xdr:colOff>31750</xdr:colOff>
      <xdr:row>63</xdr:row>
      <xdr:rowOff>166581</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88749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46372</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19262</xdr:rowOff>
    </xdr:from>
    <xdr:to>
      <xdr:col>19</xdr:col>
      <xdr:colOff>184150</xdr:colOff>
      <xdr:row>63</xdr:row>
      <xdr:rowOff>120862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105639</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35348</xdr:rowOff>
    </xdr:from>
    <xdr:to>
      <xdr:col>11</xdr:col>
      <xdr:colOff>82550</xdr:colOff>
      <xdr:row>63</xdr:row>
      <xdr:rowOff>136948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121725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115781</xdr:rowOff>
    </xdr:from>
    <xdr:to>
      <xdr:col>7</xdr:col>
      <xdr:colOff>31750</xdr:colOff>
      <xdr:row>64</xdr:row>
      <xdr:rowOff>45931</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30708</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額になった要因として、会計年度任用職員制度が開始されたことにより人件費が膨らんだことのほか、物件費においても、小・中学校へのコンピュータ機材等整備や新型コロナウイルス克服商品券発行事業など臨時的な経費が発生し、増額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108068</xdr:rowOff>
    </xdr:from>
    <xdr:to>
      <xdr:col>23</xdr:col>
      <xdr:colOff>133350</xdr:colOff>
      <xdr:row>84</xdr:row>
      <xdr:rowOff>28635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66968"/>
          <a:ext cx="838200" cy="26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153829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212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63773</xdr:rowOff>
    </xdr:from>
    <xdr:to>
      <xdr:col>19</xdr:col>
      <xdr:colOff>133350</xdr:colOff>
      <xdr:row>82</xdr:row>
      <xdr:rowOff>108068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22673"/>
          <a:ext cx="889000" cy="4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13188</xdr:rowOff>
    </xdr:from>
    <xdr:to>
      <xdr:col>15</xdr:col>
      <xdr:colOff>82550</xdr:colOff>
      <xdr:row>82</xdr:row>
      <xdr:rowOff>63773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72088"/>
          <a:ext cx="889000" cy="5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13188</xdr:rowOff>
    </xdr:from>
    <xdr:to>
      <xdr:col>11</xdr:col>
      <xdr:colOff>31750</xdr:colOff>
      <xdr:row>82</xdr:row>
      <xdr:rowOff>46907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072088"/>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149285</xdr:rowOff>
    </xdr:from>
    <xdr:to>
      <xdr:col>23</xdr:col>
      <xdr:colOff>184150</xdr:colOff>
      <xdr:row>84</xdr:row>
      <xdr:rowOff>79435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37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121362</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35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57268</xdr:rowOff>
    </xdr:from>
    <xdr:to>
      <xdr:col>19</xdr:col>
      <xdr:colOff>184150</xdr:colOff>
      <xdr:row>82</xdr:row>
      <xdr:rowOff>158868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169045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885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12973</xdr:rowOff>
    </xdr:from>
    <xdr:to>
      <xdr:col>15</xdr:col>
      <xdr:colOff>133350</xdr:colOff>
      <xdr:row>82</xdr:row>
      <xdr:rowOff>114573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7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124750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84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133838</xdr:rowOff>
    </xdr:from>
    <xdr:to>
      <xdr:col>11</xdr:col>
      <xdr:colOff>82550</xdr:colOff>
      <xdr:row>82</xdr:row>
      <xdr:rowOff>63988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2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74165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9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167557</xdr:rowOff>
    </xdr:from>
    <xdr:to>
      <xdr:col>7</xdr:col>
      <xdr:colOff>31750</xdr:colOff>
      <xdr:row>82</xdr:row>
      <xdr:rowOff>97707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5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107884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82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類似団体、全国町村平均共に下回っている。今後も適正な給与水準を維持するよう努める。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53848</xdr:rowOff>
    </xdr:from>
    <xdr:to>
      <xdr:col>81</xdr:col>
      <xdr:colOff>44450</xdr:colOff>
      <xdr:row>82</xdr:row>
      <xdr:rowOff>63500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11274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44196</xdr:rowOff>
    </xdr:from>
    <xdr:to>
      <xdr:col>77</xdr:col>
      <xdr:colOff>44450</xdr:colOff>
      <xdr:row>82</xdr:row>
      <xdr:rowOff>63500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1030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9414</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44196</xdr:rowOff>
    </xdr:from>
    <xdr:to>
      <xdr:col>72</xdr:col>
      <xdr:colOff>203200</xdr:colOff>
      <xdr:row>82</xdr:row>
      <xdr:rowOff>82804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1030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138430</xdr:rowOff>
    </xdr:from>
    <xdr:to>
      <xdr:col>68</xdr:col>
      <xdr:colOff>152400</xdr:colOff>
      <xdr:row>82</xdr:row>
      <xdr:rowOff>82804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02588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3048</xdr:rowOff>
    </xdr:from>
    <xdr:to>
      <xdr:col>81</xdr:col>
      <xdr:colOff>95250</xdr:colOff>
      <xdr:row>82</xdr:row>
      <xdr:rowOff>104648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0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19575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39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164846</xdr:rowOff>
    </xdr:from>
    <xdr:to>
      <xdr:col>73</xdr:col>
      <xdr:colOff>44450</xdr:colOff>
      <xdr:row>82</xdr:row>
      <xdr:rowOff>94996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05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105173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82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32004</xdr:rowOff>
    </xdr:from>
    <xdr:to>
      <xdr:col>68</xdr:col>
      <xdr:colOff>203200</xdr:colOff>
      <xdr:row>82</xdr:row>
      <xdr:rowOff>133604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09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143781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85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87630</xdr:rowOff>
    </xdr:from>
    <xdr:to>
      <xdr:col>64</xdr:col>
      <xdr:colOff>152400</xdr:colOff>
      <xdr:row>82</xdr:row>
      <xdr:rowOff>17780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27957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町村合併により、類似団体平均を</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今後は、財政改革を進めて事務・事業の見直し等による一層の効率化を図るとともに、退職者の不補充等などにより職員数の削減等を進めて、より適切な定員管理に努める。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136807</xdr:rowOff>
    </xdr:from>
    <xdr:to>
      <xdr:col>81</xdr:col>
      <xdr:colOff>44450</xdr:colOff>
      <xdr:row>61</xdr:row>
      <xdr:rowOff>136807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595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98372</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1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109996</xdr:rowOff>
    </xdr:from>
    <xdr:to>
      <xdr:col>77</xdr:col>
      <xdr:colOff>44450</xdr:colOff>
      <xdr:row>61</xdr:row>
      <xdr:rowOff>136807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568446"/>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53004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6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97931</xdr:rowOff>
    </xdr:from>
    <xdr:to>
      <xdr:col>72</xdr:col>
      <xdr:colOff>203200</xdr:colOff>
      <xdr:row>61</xdr:row>
      <xdr:rowOff>109996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563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24853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77823</xdr:rowOff>
    </xdr:from>
    <xdr:to>
      <xdr:col>68</xdr:col>
      <xdr:colOff>152400</xdr:colOff>
      <xdr:row>61</xdr:row>
      <xdr:rowOff>97931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53627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86007</xdr:rowOff>
    </xdr:from>
    <xdr:to>
      <xdr:col>81</xdr:col>
      <xdr:colOff>95250</xdr:colOff>
      <xdr:row>62</xdr:row>
      <xdr:rowOff>16157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58084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51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86007</xdr:rowOff>
    </xdr:from>
    <xdr:to>
      <xdr:col>77</xdr:col>
      <xdr:colOff>95250</xdr:colOff>
      <xdr:row>62</xdr:row>
      <xdr:rowOff>16157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934</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63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59196</xdr:rowOff>
    </xdr:from>
    <xdr:to>
      <xdr:col>73</xdr:col>
      <xdr:colOff>44450</xdr:colOff>
      <xdr:row>61</xdr:row>
      <xdr:rowOff>160796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145573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6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47131</xdr:rowOff>
    </xdr:from>
    <xdr:to>
      <xdr:col>68</xdr:col>
      <xdr:colOff>203200</xdr:colOff>
      <xdr:row>61</xdr:row>
      <xdr:rowOff>148731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133508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59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27023</xdr:rowOff>
    </xdr:from>
    <xdr:to>
      <xdr:col>64</xdr:col>
      <xdr:colOff>152400</xdr:colOff>
      <xdr:row>61</xdr:row>
      <xdr:rowOff>128623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8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113400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5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村合併に伴う合併特例債事業や小学校建設などの普通建設事業費に係る起債の償還等に伴い、類似団体平均を上回っているが、継続して繰上償還を実施したことにより近年の実質公債費比率は減少傾向であり、令和２年度は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今後も、大規模な建設事業等の実施する際は、事業費の抑制や交付税算入が高い起債を活用すること、また引き続き繰上償還を行い、実質公債費比率の抑制に努める。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92964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17804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92964</xdr:rowOff>
    </xdr:from>
    <xdr:to>
      <xdr:col>77</xdr:col>
      <xdr:colOff>44450</xdr:colOff>
      <xdr:row>43</xdr:row>
      <xdr:rowOff>13208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29386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13208</xdr:rowOff>
    </xdr:from>
    <xdr:to>
      <xdr:col>72</xdr:col>
      <xdr:colOff>203200</xdr:colOff>
      <xdr:row>43</xdr:row>
      <xdr:rowOff>51816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38555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51816</xdr:rowOff>
    </xdr:from>
    <xdr:to>
      <xdr:col>68</xdr:col>
      <xdr:colOff>152400</xdr:colOff>
      <xdr:row>43</xdr:row>
      <xdr:rowOff>71120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42416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42164</xdr:rowOff>
    </xdr:from>
    <xdr:to>
      <xdr:col>77</xdr:col>
      <xdr:colOff>95250</xdr:colOff>
      <xdr:row>42</xdr:row>
      <xdr:rowOff>143764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128541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133858</xdr:rowOff>
    </xdr:from>
    <xdr:to>
      <xdr:col>73</xdr:col>
      <xdr:colOff>44450</xdr:colOff>
      <xdr:row>43</xdr:row>
      <xdr:rowOff>64008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48785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1016</xdr:rowOff>
    </xdr:from>
    <xdr:to>
      <xdr:col>68</xdr:col>
      <xdr:colOff>203200</xdr:colOff>
      <xdr:row>43</xdr:row>
      <xdr:rowOff>102616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87393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106697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繰上償還を実施したことにより、地方債現在高が減額となり、また減債基金に</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百万円積立することができたことから前年度と比べて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営住宅建設事業（令和３年度～６年度）などハード事業に起債を活用し、地方債残高の増額が見込まれるが、交付税算入率の高い地方債や国・県補助等の有利な財源を活用し、将来負担比率の抑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101949</xdr:rowOff>
    </xdr:from>
    <xdr:to>
      <xdr:col>81</xdr:col>
      <xdr:colOff>44450</xdr:colOff>
      <xdr:row>15</xdr:row>
      <xdr:rowOff>168307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673699"/>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42943</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168307</xdr:rowOff>
    </xdr:from>
    <xdr:to>
      <xdr:col>77</xdr:col>
      <xdr:colOff>44450</xdr:colOff>
      <xdr:row>15</xdr:row>
      <xdr:rowOff>168910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740057"/>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57309</xdr:rowOff>
    </xdr:from>
    <xdr:to>
      <xdr:col>72</xdr:col>
      <xdr:colOff>203200</xdr:colOff>
      <xdr:row>15</xdr:row>
      <xdr:rowOff>168910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629059"/>
          <a:ext cx="889000" cy="1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72866</xdr:rowOff>
    </xdr:from>
    <xdr:to>
      <xdr:col>73</xdr:col>
      <xdr:colOff>44450</xdr:colOff>
      <xdr:row>16</xdr:row>
      <xdr:rowOff>3016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55499</xdr:rowOff>
    </xdr:from>
    <xdr:to>
      <xdr:col>68</xdr:col>
      <xdr:colOff>152400</xdr:colOff>
      <xdr:row>15</xdr:row>
      <xdr:rowOff>57309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627249"/>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121126</xdr:rowOff>
    </xdr:from>
    <xdr:to>
      <xdr:col>68</xdr:col>
      <xdr:colOff>203200</xdr:colOff>
      <xdr:row>16</xdr:row>
      <xdr:rowOff>51276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36053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77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62596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805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51149</xdr:rowOff>
    </xdr:from>
    <xdr:to>
      <xdr:col>81</xdr:col>
      <xdr:colOff>95250</xdr:colOff>
      <xdr:row>15</xdr:row>
      <xdr:rowOff>152749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6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99426</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67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117507</xdr:rowOff>
    </xdr:from>
    <xdr:to>
      <xdr:col>77</xdr:col>
      <xdr:colOff>95250</xdr:colOff>
      <xdr:row>16</xdr:row>
      <xdr:rowOff>47657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68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32434</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77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118110</xdr:rowOff>
    </xdr:from>
    <xdr:to>
      <xdr:col>73</xdr:col>
      <xdr:colOff>44450</xdr:colOff>
      <xdr:row>16</xdr:row>
      <xdr:rowOff>48260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33037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6509</xdr:rowOff>
    </xdr:from>
    <xdr:to>
      <xdr:col>68</xdr:col>
      <xdr:colOff>203200</xdr:colOff>
      <xdr:row>15</xdr:row>
      <xdr:rowOff>108109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5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118286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34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16,741
16,650
77.94
12,566,161
12,282,848
269,351
6,176,771
12,960,192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会計年度任用職員制度が開始されたことにより人件費が増額となり、前年度と比較して</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今後は、退職者の不補充等による職員数の減、各種手当の見直し等給与の適正化により人件費の削減に努める。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115570</xdr:rowOff>
    </xdr:from>
    <xdr:to>
      <xdr:col>24</xdr:col>
      <xdr:colOff>25400</xdr:colOff>
      <xdr:row>35</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7342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92710</xdr:rowOff>
    </xdr:from>
    <xdr:to>
      <xdr:col>19</xdr:col>
      <xdr:colOff>187325</xdr:colOff>
      <xdr:row>33</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5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8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92710</xdr:rowOff>
    </xdr:from>
    <xdr:to>
      <xdr:col>15</xdr:col>
      <xdr:colOff>98425</xdr:colOff>
      <xdr:row>33</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50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77470</xdr:rowOff>
    </xdr:from>
    <xdr:to>
      <xdr:col>11</xdr:col>
      <xdr:colOff>9525</xdr:colOff>
      <xdr:row>33</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35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52087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64770</xdr:rowOff>
    </xdr:from>
    <xdr:to>
      <xdr:col>20</xdr:col>
      <xdr:colOff>38100</xdr:colOff>
      <xdr:row>33</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41910</xdr:rowOff>
    </xdr:from>
    <xdr:to>
      <xdr:col>15</xdr:col>
      <xdr:colOff>149225</xdr:colOff>
      <xdr:row>33</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41910</xdr:rowOff>
    </xdr:from>
    <xdr:to>
      <xdr:col>11</xdr:col>
      <xdr:colOff>60325</xdr:colOff>
      <xdr:row>33</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26670</xdr:rowOff>
    </xdr:from>
    <xdr:to>
      <xdr:col>6</xdr:col>
      <xdr:colOff>171450</xdr:colOff>
      <xdr:row>33</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138447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類似団体平均に比較して低くなっているのは、事務・事業の見直しによる削減、施設管理費の削減等によるものである。引き続き、事務・事業の見直し、民間への委託化の推進等の行財政改革を行い、より一層のコスト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22225</xdr:rowOff>
    </xdr:from>
    <xdr:to>
      <xdr:col>82</xdr:col>
      <xdr:colOff>107950</xdr:colOff>
      <xdr:row>15</xdr:row>
      <xdr:rowOff>117475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422525"/>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117475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6035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146050</xdr:rowOff>
    </xdr:from>
    <xdr:to>
      <xdr:col>73</xdr:col>
      <xdr:colOff>180975</xdr:colOff>
      <xdr:row>15</xdr:row>
      <xdr:rowOff>31750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546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146050</xdr:rowOff>
    </xdr:from>
    <xdr:to>
      <xdr:col>69</xdr:col>
      <xdr:colOff>92075</xdr:colOff>
      <xdr:row>14</xdr:row>
      <xdr:rowOff>165100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546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142875</xdr:rowOff>
    </xdr:from>
    <xdr:to>
      <xdr:col>82</xdr:col>
      <xdr:colOff>158750</xdr:colOff>
      <xdr:row>14</xdr:row>
      <xdr:rowOff>73025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3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159402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66675</xdr:rowOff>
    </xdr:from>
    <xdr:to>
      <xdr:col>78</xdr:col>
      <xdr:colOff>120650</xdr:colOff>
      <xdr:row>15</xdr:row>
      <xdr:rowOff>168275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6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7002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407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95250</xdr:rowOff>
    </xdr:from>
    <xdr:to>
      <xdr:col>69</xdr:col>
      <xdr:colOff>142875</xdr:colOff>
      <xdr:row>15</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35577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大きく上回っているのは、主に福祉事務所による生活保護や単独事業による子育て支援のための施策など、福祉施策に重点を置いている政策を展開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今後も扶助費の増額が予想される中、事業の取捨選択や見直し等を行い、財政を圧迫する一因となっている扶助費の抑制に努める。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158750</xdr:rowOff>
    </xdr:from>
    <xdr:to>
      <xdr:col>24</xdr:col>
      <xdr:colOff>25400</xdr:colOff>
      <xdr:row>59</xdr:row>
      <xdr:rowOff>82550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9314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82550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109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59</xdr:row>
      <xdr:rowOff>6350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10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59</xdr:row>
      <xdr:rowOff>6350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10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107950</xdr:rowOff>
    </xdr:from>
    <xdr:to>
      <xdr:col>24</xdr:col>
      <xdr:colOff>76200</xdr:colOff>
      <xdr:row>58</xdr:row>
      <xdr:rowOff>38100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80027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31750</xdr:rowOff>
    </xdr:from>
    <xdr:to>
      <xdr:col>20</xdr:col>
      <xdr:colOff>38100</xdr:colOff>
      <xdr:row>59</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118127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2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127000</xdr:rowOff>
    </xdr:from>
    <xdr:to>
      <xdr:col>11</xdr:col>
      <xdr:colOff>60325</xdr:colOff>
      <xdr:row>59</xdr:row>
      <xdr:rowOff>57150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41927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その他に係る経常収支比率は、公営事業等への繰出金額が減少したものの、類似団体平均を</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本町においては、特に下水道事業会計への繰出金が大きいことから、今後、利用者数減少や施設の老朽化による改修費の増を見据え、下水道料金等の見直しや経費の削減を行い、繰出金の抑制に努める。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54610</xdr:rowOff>
    </xdr:from>
    <xdr:to>
      <xdr:col>82</xdr:col>
      <xdr:colOff>107950</xdr:colOff>
      <xdr:row>59</xdr:row>
      <xdr:rowOff>107950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170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85090</xdr:rowOff>
    </xdr:from>
    <xdr:to>
      <xdr:col>78</xdr:col>
      <xdr:colOff>69850</xdr:colOff>
      <xdr:row>59</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20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85090</xdr:rowOff>
    </xdr:from>
    <xdr:to>
      <xdr:col>73</xdr:col>
      <xdr:colOff>180975</xdr:colOff>
      <xdr:row>59</xdr:row>
      <xdr:rowOff>146050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200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146050</xdr:rowOff>
    </xdr:from>
    <xdr:to>
      <xdr:col>69</xdr:col>
      <xdr:colOff>92075</xdr:colOff>
      <xdr:row>59</xdr:row>
      <xdr:rowOff>168910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26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3810</xdr:rowOff>
    </xdr:from>
    <xdr:to>
      <xdr:col>82</xdr:col>
      <xdr:colOff>158750</xdr:colOff>
      <xdr:row>59</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147337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34290</xdr:rowOff>
    </xdr:from>
    <xdr:to>
      <xdr:col>74</xdr:col>
      <xdr:colOff>31750</xdr:colOff>
      <xdr:row>59</xdr:row>
      <xdr:rowOff>135890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120667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95250</xdr:rowOff>
    </xdr:from>
    <xdr:to>
      <xdr:col>69</xdr:col>
      <xdr:colOff>142875</xdr:colOff>
      <xdr:row>60</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補助費等が類似団体平均を</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ポイント下回っているのは、行財政改革により補助金及び負担金等の廃止や見直しを行ったことによる削減効果が現れている。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今後も、補助金を交付することが適当な事業か否かの検証を行うことにより補助金及び負担金等の廃止や見直しに取り組み、より一層の削減に努める。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161290</xdr:rowOff>
    </xdr:from>
    <xdr:to>
      <xdr:col>82</xdr:col>
      <xdr:colOff>107950</xdr:colOff>
      <xdr:row>34</xdr:row>
      <xdr:rowOff>15966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81914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141696</xdr:rowOff>
    </xdr:from>
    <xdr:to>
      <xdr:col>78</xdr:col>
      <xdr:colOff>69850</xdr:colOff>
      <xdr:row>34</xdr:row>
      <xdr:rowOff>15966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57995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74403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141696</xdr:rowOff>
    </xdr:from>
    <xdr:to>
      <xdr:col>73</xdr:col>
      <xdr:colOff>180975</xdr:colOff>
      <xdr:row>33</xdr:row>
      <xdr:rowOff>141696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5799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35214</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141696</xdr:rowOff>
    </xdr:from>
    <xdr:to>
      <xdr:col>69</xdr:col>
      <xdr:colOff>92075</xdr:colOff>
      <xdr:row>33</xdr:row>
      <xdr:rowOff>148227</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57995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35214</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28683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0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110490</xdr:rowOff>
    </xdr:from>
    <xdr:to>
      <xdr:col>82</xdr:col>
      <xdr:colOff>158750</xdr:colOff>
      <xdr:row>34</xdr:row>
      <xdr:rowOff>40640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19067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136616</xdr:rowOff>
    </xdr:from>
    <xdr:to>
      <xdr:col>78</xdr:col>
      <xdr:colOff>120650</xdr:colOff>
      <xdr:row>34</xdr:row>
      <xdr:rowOff>66766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7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76943</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563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90896</xdr:rowOff>
    </xdr:from>
    <xdr:to>
      <xdr:col>74</xdr:col>
      <xdr:colOff>31750</xdr:colOff>
      <xdr:row>34</xdr:row>
      <xdr:rowOff>21046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7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31223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5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90896</xdr:rowOff>
    </xdr:from>
    <xdr:to>
      <xdr:col>69</xdr:col>
      <xdr:colOff>142875</xdr:colOff>
      <xdr:row>34</xdr:row>
      <xdr:rowOff>21046</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7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31223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5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97427</xdr:rowOff>
    </xdr:from>
    <xdr:to>
      <xdr:col>65</xdr:col>
      <xdr:colOff>53975</xdr:colOff>
      <xdr:row>34</xdr:row>
      <xdr:rowOff>27577</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7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37754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52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大口償還の完了により、前年と比べ、額が減少し、公債費に係る経常収支比率は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今後も、地方債の新規発行を伴う大規模な建設事業等は事業費を抑制しつつ、繰上償還等を行いながら公債費の抑制に努める。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78</xdr:row>
      <xdr:rowOff>26415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276072"/>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26415</xdr:rowOff>
    </xdr:from>
    <xdr:to>
      <xdr:col>19</xdr:col>
      <xdr:colOff>187325</xdr:colOff>
      <xdr:row>78</xdr:row>
      <xdr:rowOff>145287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399515"/>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145287</xdr:rowOff>
    </xdr:from>
    <xdr:to>
      <xdr:col>15</xdr:col>
      <xdr:colOff>98425</xdr:colOff>
      <xdr:row>78</xdr:row>
      <xdr:rowOff>163576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5183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163576</xdr:rowOff>
    </xdr:from>
    <xdr:to>
      <xdr:col>11</xdr:col>
      <xdr:colOff>9525</xdr:colOff>
      <xdr:row>79</xdr:row>
      <xdr:rowOff>69850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5366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167149</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147065</xdr:rowOff>
    </xdr:from>
    <xdr:to>
      <xdr:col>20</xdr:col>
      <xdr:colOff>38100</xdr:colOff>
      <xdr:row>78</xdr:row>
      <xdr:rowOff>77215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61992</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94487</xdr:rowOff>
    </xdr:from>
    <xdr:to>
      <xdr:col>15</xdr:col>
      <xdr:colOff>149225</xdr:colOff>
      <xdr:row>79</xdr:row>
      <xdr:rowOff>24637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9414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112776</xdr:rowOff>
    </xdr:from>
    <xdr:to>
      <xdr:col>11</xdr:col>
      <xdr:colOff>60325</xdr:colOff>
      <xdr:row>79</xdr:row>
      <xdr:rowOff>42926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27703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公債費以外では、前年度より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ポイント下回った。</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76</xdr:row>
      <xdr:rowOff>16511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29971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154957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77470</xdr:rowOff>
    </xdr:from>
    <xdr:to>
      <xdr:col>78</xdr:col>
      <xdr:colOff>69850</xdr:colOff>
      <xdr:row>76</xdr:row>
      <xdr:rowOff>16511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29362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77470</xdr:rowOff>
    </xdr:from>
    <xdr:to>
      <xdr:col>73</xdr:col>
      <xdr:colOff>180975</xdr:colOff>
      <xdr:row>75</xdr:row>
      <xdr:rowOff>88900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2936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74947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88900</xdr:rowOff>
    </xdr:from>
    <xdr:to>
      <xdr:col>69</xdr:col>
      <xdr:colOff>92075</xdr:colOff>
      <xdr:row>75</xdr:row>
      <xdr:rowOff>100330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2947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59707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36847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137160</xdr:rowOff>
    </xdr:from>
    <xdr:to>
      <xdr:col>78</xdr:col>
      <xdr:colOff>120650</xdr:colOff>
      <xdr:row>76</xdr:row>
      <xdr:rowOff>67311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77487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26670</xdr:rowOff>
    </xdr:from>
    <xdr:to>
      <xdr:col>74</xdr:col>
      <xdr:colOff>31750</xdr:colOff>
      <xdr:row>75</xdr:row>
      <xdr:rowOff>128270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138447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38100</xdr:rowOff>
    </xdr:from>
    <xdr:to>
      <xdr:col>69</xdr:col>
      <xdr:colOff>142875</xdr:colOff>
      <xdr:row>75</xdr:row>
      <xdr:rowOff>139700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49530</xdr:rowOff>
    </xdr:from>
    <xdr:to>
      <xdr:col>65</xdr:col>
      <xdr:colOff>53975</xdr:colOff>
      <xdr:row>75</xdr:row>
      <xdr:rowOff>151130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161307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34315</xdr:rowOff>
    </xdr:from>
    <xdr:to>
      <xdr:col>29</xdr:col>
      <xdr:colOff>127000</xdr:colOff>
      <xdr:row>17</xdr:row>
      <xdr:rowOff>38316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25140"/>
          <a:ext cx="647700" cy="175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160189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1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38316</xdr:rowOff>
    </xdr:from>
    <xdr:to>
      <xdr:col>26</xdr:col>
      <xdr:colOff>50800</xdr:colOff>
      <xdr:row>17</xdr:row>
      <xdr:rowOff>46266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00591"/>
          <a:ext cx="698500" cy="7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93502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46266</xdr:rowOff>
    </xdr:from>
    <xdr:to>
      <xdr:col>22</xdr:col>
      <xdr:colOff>114300</xdr:colOff>
      <xdr:row>17</xdr:row>
      <xdr:rowOff>61887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08541"/>
          <a:ext cx="698500" cy="15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116413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53073</xdr:rowOff>
    </xdr:from>
    <xdr:to>
      <xdr:col>18</xdr:col>
      <xdr:colOff>177800</xdr:colOff>
      <xdr:row>17</xdr:row>
      <xdr:rowOff>61887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15348"/>
          <a:ext cx="698500" cy="8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138460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156405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1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154965</xdr:rowOff>
    </xdr:from>
    <xdr:to>
      <xdr:col>29</xdr:col>
      <xdr:colOff>177800</xdr:colOff>
      <xdr:row>16</xdr:row>
      <xdr:rowOff>85115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4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1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158966</xdr:rowOff>
    </xdr:from>
    <xdr:to>
      <xdr:col>26</xdr:col>
      <xdr:colOff>101600</xdr:colOff>
      <xdr:row>17</xdr:row>
      <xdr:rowOff>89116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49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99293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18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166916</xdr:rowOff>
    </xdr:from>
    <xdr:to>
      <xdr:col>22</xdr:col>
      <xdr:colOff>165100</xdr:colOff>
      <xdr:row>17</xdr:row>
      <xdr:rowOff>97066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57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107243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2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11087</xdr:rowOff>
    </xdr:from>
    <xdr:to>
      <xdr:col>19</xdr:col>
      <xdr:colOff>38100</xdr:colOff>
      <xdr:row>17</xdr:row>
      <xdr:rowOff>112687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7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122864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4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2273</xdr:rowOff>
    </xdr:from>
    <xdr:to>
      <xdr:col>15</xdr:col>
      <xdr:colOff>101600</xdr:colOff>
      <xdr:row>17</xdr:row>
      <xdr:rowOff>103873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64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114050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3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59620</xdr:rowOff>
    </xdr:from>
    <xdr:to>
      <xdr:col>29</xdr:col>
      <xdr:colOff>127000</xdr:colOff>
      <xdr:row>35</xdr:row>
      <xdr:rowOff>221107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669970"/>
          <a:ext cx="647700" cy="161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278752</xdr:rowOff>
    </xdr:from>
    <xdr:to>
      <xdr:col>26</xdr:col>
      <xdr:colOff>50800</xdr:colOff>
      <xdr:row>35</xdr:row>
      <xdr:rowOff>59620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546202"/>
          <a:ext cx="698500" cy="123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196856</xdr:rowOff>
    </xdr:from>
    <xdr:to>
      <xdr:col>22</xdr:col>
      <xdr:colOff>114300</xdr:colOff>
      <xdr:row>34</xdr:row>
      <xdr:rowOff>278752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464306"/>
          <a:ext cx="698500" cy="81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226985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106712</xdr:rowOff>
    </xdr:from>
    <xdr:to>
      <xdr:col>18</xdr:col>
      <xdr:colOff>177800</xdr:colOff>
      <xdr:row>34</xdr:row>
      <xdr:rowOff>196856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374162"/>
          <a:ext cx="698500" cy="90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222928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170307</xdr:rowOff>
    </xdr:from>
    <xdr:to>
      <xdr:col>29</xdr:col>
      <xdr:colOff>177800</xdr:colOff>
      <xdr:row>35</xdr:row>
      <xdr:rowOff>271907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80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142384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8820</xdr:rowOff>
    </xdr:from>
    <xdr:to>
      <xdr:col>26</xdr:col>
      <xdr:colOff>101600</xdr:colOff>
      <xdr:row>35</xdr:row>
      <xdr:rowOff>110420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19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120597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8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227952</xdr:rowOff>
    </xdr:from>
    <xdr:to>
      <xdr:col>22</xdr:col>
      <xdr:colOff>165100</xdr:colOff>
      <xdr:row>34</xdr:row>
      <xdr:rowOff>329552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95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339729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6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146056</xdr:rowOff>
    </xdr:from>
    <xdr:to>
      <xdr:col>19</xdr:col>
      <xdr:colOff>38100</xdr:colOff>
      <xdr:row>34</xdr:row>
      <xdr:rowOff>247656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13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257833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1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55912</xdr:rowOff>
    </xdr:from>
    <xdr:to>
      <xdr:col>15</xdr:col>
      <xdr:colOff>101600</xdr:colOff>
      <xdr:row>34</xdr:row>
      <xdr:rowOff>157512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32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167689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09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16,741
16,650
77.94
12,566,161
12,282,848
269,351
6,176,771
12,960,192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10492</xdr:rowOff>
    </xdr:from>
    <xdr:to>
      <xdr:col>24</xdr:col>
      <xdr:colOff>63500</xdr:colOff>
      <xdr:row>35</xdr:row>
      <xdr:rowOff>76035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68342"/>
          <a:ext cx="838200" cy="40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59135</xdr:rowOff>
    </xdr:from>
    <xdr:to>
      <xdr:col>19</xdr:col>
      <xdr:colOff>177800</xdr:colOff>
      <xdr:row>35</xdr:row>
      <xdr:rowOff>76035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59885"/>
          <a:ext cx="889000" cy="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147223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52260</xdr:rowOff>
    </xdr:from>
    <xdr:to>
      <xdr:col>15</xdr:col>
      <xdr:colOff>50800</xdr:colOff>
      <xdr:row>35</xdr:row>
      <xdr:rowOff>59135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53010"/>
          <a:ext cx="8890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165004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52260</xdr:rowOff>
    </xdr:from>
    <xdr:to>
      <xdr:col>10</xdr:col>
      <xdr:colOff>114300</xdr:colOff>
      <xdr:row>35</xdr:row>
      <xdr:rowOff>73243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53010"/>
          <a:ext cx="889000" cy="2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3825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9181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131142</xdr:rowOff>
    </xdr:from>
    <xdr:to>
      <xdr:col>24</xdr:col>
      <xdr:colOff>114300</xdr:colOff>
      <xdr:row>33</xdr:row>
      <xdr:rowOff>61292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1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154019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6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25235</xdr:rowOff>
    </xdr:from>
    <xdr:to>
      <xdr:col>20</xdr:col>
      <xdr:colOff>38100</xdr:colOff>
      <xdr:row>35</xdr:row>
      <xdr:rowOff>126835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143362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0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8335</xdr:rowOff>
    </xdr:from>
    <xdr:to>
      <xdr:col>15</xdr:col>
      <xdr:colOff>101600</xdr:colOff>
      <xdr:row>35</xdr:row>
      <xdr:rowOff>109935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0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126462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8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1460</xdr:rowOff>
    </xdr:from>
    <xdr:to>
      <xdr:col>10</xdr:col>
      <xdr:colOff>165100</xdr:colOff>
      <xdr:row>35</xdr:row>
      <xdr:rowOff>103060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119587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22443</xdr:rowOff>
    </xdr:from>
    <xdr:to>
      <xdr:col>6</xdr:col>
      <xdr:colOff>38100</xdr:colOff>
      <xdr:row>35</xdr:row>
      <xdr:rowOff>124043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2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140570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102781</xdr:rowOff>
    </xdr:from>
    <xdr:to>
      <xdr:col>24</xdr:col>
      <xdr:colOff>63500</xdr:colOff>
      <xdr:row>57</xdr:row>
      <xdr:rowOff>8043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03981"/>
          <a:ext cx="838200" cy="7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8043</xdr:rowOff>
    </xdr:from>
    <xdr:to>
      <xdr:col>19</xdr:col>
      <xdr:colOff>177800</xdr:colOff>
      <xdr:row>57</xdr:row>
      <xdr:rowOff>100871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80693"/>
          <a:ext cx="889000" cy="9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100871</xdr:rowOff>
    </xdr:from>
    <xdr:to>
      <xdr:col>15</xdr:col>
      <xdr:colOff>50800</xdr:colOff>
      <xdr:row>58</xdr:row>
      <xdr:rowOff>32176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73521"/>
          <a:ext cx="889000" cy="10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162691</xdr:rowOff>
    </xdr:from>
    <xdr:to>
      <xdr:col>10</xdr:col>
      <xdr:colOff>114300</xdr:colOff>
      <xdr:row>58</xdr:row>
      <xdr:rowOff>32176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35341"/>
          <a:ext cx="889000" cy="4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51981</xdr:rowOff>
    </xdr:from>
    <xdr:to>
      <xdr:col>24</xdr:col>
      <xdr:colOff>114300</xdr:colOff>
      <xdr:row>56</xdr:row>
      <xdr:rowOff>153581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5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30408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128693</xdr:rowOff>
    </xdr:from>
    <xdr:to>
      <xdr:col>20</xdr:col>
      <xdr:colOff>38100</xdr:colOff>
      <xdr:row>57</xdr:row>
      <xdr:rowOff>58843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2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49970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50071</xdr:rowOff>
    </xdr:from>
    <xdr:to>
      <xdr:col>15</xdr:col>
      <xdr:colOff>101600</xdr:colOff>
      <xdr:row>57</xdr:row>
      <xdr:rowOff>151671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2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142798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1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152826</xdr:rowOff>
    </xdr:from>
    <xdr:to>
      <xdr:col>10</xdr:col>
      <xdr:colOff>165100</xdr:colOff>
      <xdr:row>58</xdr:row>
      <xdr:rowOff>82976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2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74103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1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111891</xdr:rowOff>
    </xdr:from>
    <xdr:to>
      <xdr:col>6</xdr:col>
      <xdr:colOff>38100</xdr:colOff>
      <xdr:row>58</xdr:row>
      <xdr:rowOff>42041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8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33168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7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149392</xdr:rowOff>
    </xdr:from>
    <xdr:to>
      <xdr:col>24</xdr:col>
      <xdr:colOff>63500</xdr:colOff>
      <xdr:row>78</xdr:row>
      <xdr:rowOff>36784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51042"/>
          <a:ext cx="838200" cy="5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28555</xdr:rowOff>
    </xdr:from>
    <xdr:to>
      <xdr:col>19</xdr:col>
      <xdr:colOff>177800</xdr:colOff>
      <xdr:row>78</xdr:row>
      <xdr:rowOff>36784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01655"/>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18976</xdr:rowOff>
    </xdr:from>
    <xdr:to>
      <xdr:col>15</xdr:col>
      <xdr:colOff>50800</xdr:colOff>
      <xdr:row>78</xdr:row>
      <xdr:rowOff>28555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92076"/>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299</xdr:rowOff>
    </xdr:from>
    <xdr:to>
      <xdr:col>10</xdr:col>
      <xdr:colOff>114300</xdr:colOff>
      <xdr:row>78</xdr:row>
      <xdr:rowOff>18976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73399"/>
          <a:ext cx="8890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48513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98592</xdr:rowOff>
    </xdr:from>
    <xdr:to>
      <xdr:col>24</xdr:col>
      <xdr:colOff>114300</xdr:colOff>
      <xdr:row>78</xdr:row>
      <xdr:rowOff>28742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77019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7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157434</xdr:rowOff>
    </xdr:from>
    <xdr:to>
      <xdr:col>20</xdr:col>
      <xdr:colOff>38100</xdr:colOff>
      <xdr:row>78</xdr:row>
      <xdr:rowOff>87584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5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78711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5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149205</xdr:rowOff>
    </xdr:from>
    <xdr:to>
      <xdr:col>15</xdr:col>
      <xdr:colOff>101600</xdr:colOff>
      <xdr:row>78</xdr:row>
      <xdr:rowOff>79355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70482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4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139626</xdr:rowOff>
    </xdr:from>
    <xdr:to>
      <xdr:col>10</xdr:col>
      <xdr:colOff>165100</xdr:colOff>
      <xdr:row>78</xdr:row>
      <xdr:rowOff>69776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4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60903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3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120949</xdr:rowOff>
    </xdr:from>
    <xdr:to>
      <xdr:col>6</xdr:col>
      <xdr:colOff>38100</xdr:colOff>
      <xdr:row>78</xdr:row>
      <xdr:rowOff>51099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67626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9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2812</xdr:rowOff>
    </xdr:from>
    <xdr:to>
      <xdr:col>24</xdr:col>
      <xdr:colOff>63500</xdr:colOff>
      <xdr:row>93</xdr:row>
      <xdr:rowOff>145573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5947662"/>
          <a:ext cx="838200" cy="14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2812</xdr:rowOff>
    </xdr:from>
    <xdr:to>
      <xdr:col>19</xdr:col>
      <xdr:colOff>177800</xdr:colOff>
      <xdr:row>93</xdr:row>
      <xdr:rowOff>70448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947662"/>
          <a:ext cx="889000" cy="6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119733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4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70448</xdr:rowOff>
    </xdr:from>
    <xdr:to>
      <xdr:col>15</xdr:col>
      <xdr:colOff>50800</xdr:colOff>
      <xdr:row>93</xdr:row>
      <xdr:rowOff>73448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015298"/>
          <a:ext cx="8890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157780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4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42202</xdr:rowOff>
    </xdr:from>
    <xdr:to>
      <xdr:col>10</xdr:col>
      <xdr:colOff>114300</xdr:colOff>
      <xdr:row>93</xdr:row>
      <xdr:rowOff>73448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5987052"/>
          <a:ext cx="889000" cy="3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167425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94773</xdr:rowOff>
    </xdr:from>
    <xdr:to>
      <xdr:col>24</xdr:col>
      <xdr:colOff>114300</xdr:colOff>
      <xdr:row>94</xdr:row>
      <xdr:rowOff>24923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0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117650</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8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123462</xdr:rowOff>
    </xdr:from>
    <xdr:to>
      <xdr:col>20</xdr:col>
      <xdr:colOff>38100</xdr:colOff>
      <xdr:row>93</xdr:row>
      <xdr:rowOff>53612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89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70139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67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19648</xdr:rowOff>
    </xdr:from>
    <xdr:to>
      <xdr:col>15</xdr:col>
      <xdr:colOff>101600</xdr:colOff>
      <xdr:row>93</xdr:row>
      <xdr:rowOff>121248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596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137775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573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22648</xdr:rowOff>
    </xdr:from>
    <xdr:to>
      <xdr:col>10</xdr:col>
      <xdr:colOff>165100</xdr:colOff>
      <xdr:row>93</xdr:row>
      <xdr:rowOff>124248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596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140775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574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162852</xdr:rowOff>
    </xdr:from>
    <xdr:to>
      <xdr:col>6</xdr:col>
      <xdr:colOff>38100</xdr:colOff>
      <xdr:row>93</xdr:row>
      <xdr:rowOff>93002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59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109529</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571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51214</xdr:rowOff>
    </xdr:from>
    <xdr:to>
      <xdr:col>55</xdr:col>
      <xdr:colOff>0</xdr:colOff>
      <xdr:row>37</xdr:row>
      <xdr:rowOff>2261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880514"/>
          <a:ext cx="838200" cy="46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2261</xdr:rowOff>
    </xdr:from>
    <xdr:to>
      <xdr:col>50</xdr:col>
      <xdr:colOff>114300</xdr:colOff>
      <xdr:row>37</xdr:row>
      <xdr:rowOff>54346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345911"/>
          <a:ext cx="889000" cy="5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43103</xdr:rowOff>
    </xdr:from>
    <xdr:to>
      <xdr:col>45</xdr:col>
      <xdr:colOff>177800</xdr:colOff>
      <xdr:row>37</xdr:row>
      <xdr:rowOff>54346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86753"/>
          <a:ext cx="8890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43103</xdr:rowOff>
    </xdr:from>
    <xdr:to>
      <xdr:col>41</xdr:col>
      <xdr:colOff>50800</xdr:colOff>
      <xdr:row>37</xdr:row>
      <xdr:rowOff>65025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86753"/>
          <a:ext cx="889000" cy="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414</xdr:rowOff>
    </xdr:from>
    <xdr:to>
      <xdr:col>55</xdr:col>
      <xdr:colOff>50800</xdr:colOff>
      <xdr:row>34</xdr:row>
      <xdr:rowOff>102014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2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150291</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08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122911</xdr:rowOff>
    </xdr:from>
    <xdr:to>
      <xdr:col>50</xdr:col>
      <xdr:colOff>165100</xdr:colOff>
      <xdr:row>37</xdr:row>
      <xdr:rowOff>53061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44188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3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3546</xdr:rowOff>
    </xdr:from>
    <xdr:to>
      <xdr:col>46</xdr:col>
      <xdr:colOff>38100</xdr:colOff>
      <xdr:row>37</xdr:row>
      <xdr:rowOff>105146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4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96273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3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163753</xdr:rowOff>
    </xdr:from>
    <xdr:to>
      <xdr:col>41</xdr:col>
      <xdr:colOff>101600</xdr:colOff>
      <xdr:row>37</xdr:row>
      <xdr:rowOff>93903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85030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14225</xdr:rowOff>
    </xdr:from>
    <xdr:to>
      <xdr:col>36</xdr:col>
      <xdr:colOff>165100</xdr:colOff>
      <xdr:row>37</xdr:row>
      <xdr:rowOff>115825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106952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138351</xdr:rowOff>
    </xdr:from>
    <xdr:to>
      <xdr:col>55</xdr:col>
      <xdr:colOff>0</xdr:colOff>
      <xdr:row>56</xdr:row>
      <xdr:rowOff>142333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568101"/>
          <a:ext cx="838200" cy="17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141631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71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8680</xdr:rowOff>
    </xdr:from>
    <xdr:to>
      <xdr:col>50</xdr:col>
      <xdr:colOff>114300</xdr:colOff>
      <xdr:row>56</xdr:row>
      <xdr:rowOff>142333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266980"/>
          <a:ext cx="889000" cy="47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8680</xdr:rowOff>
    </xdr:from>
    <xdr:to>
      <xdr:col>45</xdr:col>
      <xdr:colOff>177800</xdr:colOff>
      <xdr:row>55</xdr:row>
      <xdr:rowOff>92005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266980"/>
          <a:ext cx="889000" cy="2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17149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92005</xdr:rowOff>
    </xdr:from>
    <xdr:to>
      <xdr:col>41</xdr:col>
      <xdr:colOff>50800</xdr:colOff>
      <xdr:row>55</xdr:row>
      <xdr:rowOff>136463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521755"/>
          <a:ext cx="889000" cy="4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45414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87551</xdr:rowOff>
    </xdr:from>
    <xdr:to>
      <xdr:col>55</xdr:col>
      <xdr:colOff>50800</xdr:colOff>
      <xdr:row>56</xdr:row>
      <xdr:rowOff>17701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1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110428</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36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91533</xdr:rowOff>
    </xdr:from>
    <xdr:to>
      <xdr:col>50</xdr:col>
      <xdr:colOff>165100</xdr:colOff>
      <xdr:row>57</xdr:row>
      <xdr:rowOff>21683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9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12810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78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129330</xdr:rowOff>
    </xdr:from>
    <xdr:to>
      <xdr:col>46</xdr:col>
      <xdr:colOff>38100</xdr:colOff>
      <xdr:row>54</xdr:row>
      <xdr:rowOff>59480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2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76007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899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41205</xdr:rowOff>
    </xdr:from>
    <xdr:to>
      <xdr:col>41</xdr:col>
      <xdr:colOff>101600</xdr:colOff>
      <xdr:row>55</xdr:row>
      <xdr:rowOff>142805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4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159332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924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85663</xdr:rowOff>
    </xdr:from>
    <xdr:to>
      <xdr:col>36</xdr:col>
      <xdr:colOff>165100</xdr:colOff>
      <xdr:row>56</xdr:row>
      <xdr:rowOff>15813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32340</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929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111261</xdr:rowOff>
    </xdr:from>
    <xdr:to>
      <xdr:col>55</xdr:col>
      <xdr:colOff>0</xdr:colOff>
      <xdr:row>78</xdr:row>
      <xdr:rowOff>149499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84361"/>
          <a:ext cx="838200" cy="3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70533</xdr:rowOff>
    </xdr:from>
    <xdr:to>
      <xdr:col>50</xdr:col>
      <xdr:colOff>114300</xdr:colOff>
      <xdr:row>78</xdr:row>
      <xdr:rowOff>111261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2586383"/>
          <a:ext cx="889000" cy="89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70533</xdr:rowOff>
    </xdr:from>
    <xdr:to>
      <xdr:col>45</xdr:col>
      <xdr:colOff>177800</xdr:colOff>
      <xdr:row>75</xdr:row>
      <xdr:rowOff>45227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2586383"/>
          <a:ext cx="889000" cy="31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45227</xdr:rowOff>
    </xdr:from>
    <xdr:to>
      <xdr:col>41</xdr:col>
      <xdr:colOff>50800</xdr:colOff>
      <xdr:row>79</xdr:row>
      <xdr:rowOff>38880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2903977"/>
          <a:ext cx="889000" cy="67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98699</xdr:rowOff>
    </xdr:from>
    <xdr:to>
      <xdr:col>55</xdr:col>
      <xdr:colOff>50800</xdr:colOff>
      <xdr:row>79</xdr:row>
      <xdr:rowOff>28849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13626</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8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60461</xdr:rowOff>
    </xdr:from>
    <xdr:to>
      <xdr:col>50</xdr:col>
      <xdr:colOff>165100</xdr:colOff>
      <xdr:row>78</xdr:row>
      <xdr:rowOff>162061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3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153188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52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19733</xdr:rowOff>
    </xdr:from>
    <xdr:to>
      <xdr:col>46</xdr:col>
      <xdr:colOff>38100</xdr:colOff>
      <xdr:row>73</xdr:row>
      <xdr:rowOff>121333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253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137860</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50795" y="1231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165877</xdr:rowOff>
    </xdr:from>
    <xdr:to>
      <xdr:col>41</xdr:col>
      <xdr:colOff>101600</xdr:colOff>
      <xdr:row>75</xdr:row>
      <xdr:rowOff>96027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8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112554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62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159530</xdr:rowOff>
    </xdr:from>
    <xdr:to>
      <xdr:col>36</xdr:col>
      <xdr:colOff>165100</xdr:colOff>
      <xdr:row>79</xdr:row>
      <xdr:rowOff>89680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80807</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83017" y="13625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166943</xdr:rowOff>
    </xdr:from>
    <xdr:to>
      <xdr:col>55</xdr:col>
      <xdr:colOff>0</xdr:colOff>
      <xdr:row>96</xdr:row>
      <xdr:rowOff>72966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283243"/>
          <a:ext cx="838200" cy="24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157143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72966</xdr:rowOff>
    </xdr:from>
    <xdr:to>
      <xdr:col>50</xdr:col>
      <xdr:colOff>114300</xdr:colOff>
      <xdr:row>96</xdr:row>
      <xdr:rowOff>149141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32166"/>
          <a:ext cx="889000" cy="7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150795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149141</xdr:rowOff>
    </xdr:from>
    <xdr:to>
      <xdr:col>45</xdr:col>
      <xdr:colOff>177800</xdr:colOff>
      <xdr:row>97</xdr:row>
      <xdr:rowOff>36418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608341"/>
          <a:ext cx="889000" cy="5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23916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93066</xdr:rowOff>
    </xdr:from>
    <xdr:to>
      <xdr:col>41</xdr:col>
      <xdr:colOff>50800</xdr:colOff>
      <xdr:row>97</xdr:row>
      <xdr:rowOff>36418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209366"/>
          <a:ext cx="889000" cy="45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45832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67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116143</xdr:rowOff>
    </xdr:from>
    <xdr:to>
      <xdr:col>55</xdr:col>
      <xdr:colOff>50800</xdr:colOff>
      <xdr:row>95</xdr:row>
      <xdr:rowOff>46293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23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139020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08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22166</xdr:rowOff>
    </xdr:from>
    <xdr:to>
      <xdr:col>50</xdr:col>
      <xdr:colOff>165100</xdr:colOff>
      <xdr:row>96</xdr:row>
      <xdr:rowOff>123766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140293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25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98341</xdr:rowOff>
    </xdr:from>
    <xdr:to>
      <xdr:col>46</xdr:col>
      <xdr:colOff>38100</xdr:colOff>
      <xdr:row>97</xdr:row>
      <xdr:rowOff>28491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5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45018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33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157068</xdr:rowOff>
    </xdr:from>
    <xdr:to>
      <xdr:col>41</xdr:col>
      <xdr:colOff>101600</xdr:colOff>
      <xdr:row>97</xdr:row>
      <xdr:rowOff>87218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78345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42266</xdr:rowOff>
    </xdr:from>
    <xdr:to>
      <xdr:col>36</xdr:col>
      <xdr:colOff>165100</xdr:colOff>
      <xdr:row>94</xdr:row>
      <xdr:rowOff>143866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1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160393</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59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128339</xdr:rowOff>
    </xdr:from>
    <xdr:to>
      <xdr:col>85</xdr:col>
      <xdr:colOff>127000</xdr:colOff>
      <xdr:row>38</xdr:row>
      <xdr:rowOff>20388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471989"/>
          <a:ext cx="838200" cy="6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128339</xdr:rowOff>
    </xdr:from>
    <xdr:to>
      <xdr:col>81</xdr:col>
      <xdr:colOff>50800</xdr:colOff>
      <xdr:row>37</xdr:row>
      <xdr:rowOff>156988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471989"/>
          <a:ext cx="889000" cy="2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32642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5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151147</xdr:rowOff>
    </xdr:from>
    <xdr:to>
      <xdr:col>76</xdr:col>
      <xdr:colOff>114300</xdr:colOff>
      <xdr:row>37</xdr:row>
      <xdr:rowOff>156988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494797"/>
          <a:ext cx="889000" cy="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45599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56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151147</xdr:rowOff>
    </xdr:from>
    <xdr:to>
      <xdr:col>71</xdr:col>
      <xdr:colOff>177800</xdr:colOff>
      <xdr:row>38</xdr:row>
      <xdr:rowOff>5323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494797"/>
          <a:ext cx="8890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57943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52074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5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141038</xdr:rowOff>
    </xdr:from>
    <xdr:to>
      <xdr:col>85</xdr:col>
      <xdr:colOff>177800</xdr:colOff>
      <xdr:row>38</xdr:row>
      <xdr:rowOff>71188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4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77539</xdr:rowOff>
    </xdr:from>
    <xdr:to>
      <xdr:col>81</xdr:col>
      <xdr:colOff>101600</xdr:colOff>
      <xdr:row>38</xdr:row>
      <xdr:rowOff>7689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2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24216</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19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106188</xdr:rowOff>
    </xdr:from>
    <xdr:to>
      <xdr:col>76</xdr:col>
      <xdr:colOff>165100</xdr:colOff>
      <xdr:row>38</xdr:row>
      <xdr:rowOff>36337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498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52865</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22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100347</xdr:rowOff>
    </xdr:from>
    <xdr:to>
      <xdr:col>72</xdr:col>
      <xdr:colOff>38100</xdr:colOff>
      <xdr:row>38</xdr:row>
      <xdr:rowOff>30497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47024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21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125973</xdr:rowOff>
    </xdr:from>
    <xdr:to>
      <xdr:col>67</xdr:col>
      <xdr:colOff>101600</xdr:colOff>
      <xdr:row>38</xdr:row>
      <xdr:rowOff>56124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696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72650</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24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111171</xdr:rowOff>
    </xdr:from>
    <xdr:to>
      <xdr:col>85</xdr:col>
      <xdr:colOff>127000</xdr:colOff>
      <xdr:row>75</xdr:row>
      <xdr:rowOff>141932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969921"/>
          <a:ext cx="838200" cy="3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89478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11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23419</xdr:rowOff>
    </xdr:from>
    <xdr:to>
      <xdr:col>81</xdr:col>
      <xdr:colOff>50800</xdr:colOff>
      <xdr:row>75</xdr:row>
      <xdr:rowOff>111171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882169"/>
          <a:ext cx="889000" cy="8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31383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23419</xdr:rowOff>
    </xdr:from>
    <xdr:to>
      <xdr:col>76</xdr:col>
      <xdr:colOff>114300</xdr:colOff>
      <xdr:row>75</xdr:row>
      <xdr:rowOff>61138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882169"/>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24609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16195</xdr:rowOff>
    </xdr:from>
    <xdr:to>
      <xdr:col>71</xdr:col>
      <xdr:colOff>177800</xdr:colOff>
      <xdr:row>75</xdr:row>
      <xdr:rowOff>61138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874945"/>
          <a:ext cx="889000" cy="4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38752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44908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91132</xdr:rowOff>
    </xdr:from>
    <xdr:to>
      <xdr:col>85</xdr:col>
      <xdr:colOff>177800</xdr:colOff>
      <xdr:row>76</xdr:row>
      <xdr:rowOff>21282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114009</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0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60371</xdr:rowOff>
    </xdr:from>
    <xdr:to>
      <xdr:col>81</xdr:col>
      <xdr:colOff>101600</xdr:colOff>
      <xdr:row>75</xdr:row>
      <xdr:rowOff>161972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191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7048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144069</xdr:rowOff>
    </xdr:from>
    <xdr:to>
      <xdr:col>76</xdr:col>
      <xdr:colOff>165100</xdr:colOff>
      <xdr:row>75</xdr:row>
      <xdr:rowOff>74219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83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90746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60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10338</xdr:rowOff>
    </xdr:from>
    <xdr:to>
      <xdr:col>72</xdr:col>
      <xdr:colOff>38100</xdr:colOff>
      <xdr:row>75</xdr:row>
      <xdr:rowOff>111938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6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128465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136845</xdr:rowOff>
    </xdr:from>
    <xdr:to>
      <xdr:col>67</xdr:col>
      <xdr:colOff>101600</xdr:colOff>
      <xdr:row>75</xdr:row>
      <xdr:rowOff>66995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83522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59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101578</xdr:rowOff>
    </xdr:from>
    <xdr:to>
      <xdr:col>85</xdr:col>
      <xdr:colOff>127000</xdr:colOff>
      <xdr:row>98</xdr:row>
      <xdr:rowOff>105541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903678"/>
          <a:ext cx="8382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101578</xdr:rowOff>
    </xdr:from>
    <xdr:to>
      <xdr:col>81</xdr:col>
      <xdr:colOff>50800</xdr:colOff>
      <xdr:row>98</xdr:row>
      <xdr:rowOff>168754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03678"/>
          <a:ext cx="8890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168754</xdr:rowOff>
    </xdr:from>
    <xdr:to>
      <xdr:col>76</xdr:col>
      <xdr:colOff>114300</xdr:colOff>
      <xdr:row>99</xdr:row>
      <xdr:rowOff>5849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70854"/>
          <a:ext cx="8890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5849</xdr:rowOff>
    </xdr:from>
    <xdr:to>
      <xdr:col>71</xdr:col>
      <xdr:colOff>177800</xdr:colOff>
      <xdr:row>99</xdr:row>
      <xdr:rowOff>9322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79399"/>
          <a:ext cx="8890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54741</xdr:rowOff>
    </xdr:from>
    <xdr:to>
      <xdr:col>85</xdr:col>
      <xdr:colOff>177800</xdr:colOff>
      <xdr:row>98</xdr:row>
      <xdr:rowOff>156341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33168</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50778</xdr:rowOff>
    </xdr:from>
    <xdr:to>
      <xdr:col>81</xdr:col>
      <xdr:colOff>101600</xdr:colOff>
      <xdr:row>98</xdr:row>
      <xdr:rowOff>152378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5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143505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94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117954</xdr:rowOff>
    </xdr:from>
    <xdr:to>
      <xdr:col>76</xdr:col>
      <xdr:colOff>165100</xdr:colOff>
      <xdr:row>99</xdr:row>
      <xdr:rowOff>48104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2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39231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1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126499</xdr:rowOff>
    </xdr:from>
    <xdr:to>
      <xdr:col>72</xdr:col>
      <xdr:colOff>38100</xdr:colOff>
      <xdr:row>99</xdr:row>
      <xdr:rowOff>56649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47776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2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129972</xdr:rowOff>
    </xdr:from>
    <xdr:to>
      <xdr:col>67</xdr:col>
      <xdr:colOff>101600</xdr:colOff>
      <xdr:row>99</xdr:row>
      <xdr:rowOff>60122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51249</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2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109982</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625082"/>
          <a:ext cx="8382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109982</xdr:rowOff>
    </xdr:from>
    <xdr:to>
      <xdr:col>111</xdr:col>
      <xdr:colOff>177800</xdr:colOff>
      <xdr:row>38</xdr:row>
      <xdr:rowOff>127508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62508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127508</xdr:rowOff>
    </xdr:from>
    <xdr:to>
      <xdr:col>107</xdr:col>
      <xdr:colOff>50800</xdr:colOff>
      <xdr:row>38</xdr:row>
      <xdr:rowOff>147854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642608"/>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147854</xdr:rowOff>
    </xdr:from>
    <xdr:to>
      <xdr:col>102</xdr:col>
      <xdr:colOff>114300</xdr:colOff>
      <xdr:row>39</xdr:row>
      <xdr:rowOff>33782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662954"/>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59182</xdr:rowOff>
    </xdr:from>
    <xdr:to>
      <xdr:col>112</xdr:col>
      <xdr:colOff>38100</xdr:colOff>
      <xdr:row>38</xdr:row>
      <xdr:rowOff>160782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5859</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34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76708</xdr:rowOff>
    </xdr:from>
    <xdr:to>
      <xdr:col>107</xdr:col>
      <xdr:colOff>101600</xdr:colOff>
      <xdr:row>39</xdr:row>
      <xdr:rowOff>6858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5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169435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68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97054</xdr:rowOff>
    </xdr:from>
    <xdr:to>
      <xdr:col>102</xdr:col>
      <xdr:colOff>165100</xdr:colOff>
      <xdr:row>39</xdr:row>
      <xdr:rowOff>27204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18331</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704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154432</xdr:rowOff>
    </xdr:from>
    <xdr:to>
      <xdr:col>98</xdr:col>
      <xdr:colOff>38100</xdr:colOff>
      <xdr:row>39</xdr:row>
      <xdr:rowOff>84582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75709</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62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33077</xdr:rowOff>
    </xdr:from>
    <xdr:to>
      <xdr:col>116</xdr:col>
      <xdr:colOff>63500</xdr:colOff>
      <xdr:row>59</xdr:row>
      <xdr:rowOff>33134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48627"/>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159817</xdr:rowOff>
    </xdr:from>
    <xdr:to>
      <xdr:col>111</xdr:col>
      <xdr:colOff>177800</xdr:colOff>
      <xdr:row>59</xdr:row>
      <xdr:rowOff>33134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03917"/>
          <a:ext cx="88900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155493</xdr:rowOff>
    </xdr:from>
    <xdr:to>
      <xdr:col>107</xdr:col>
      <xdr:colOff>50800</xdr:colOff>
      <xdr:row>58</xdr:row>
      <xdr:rowOff>159817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099593"/>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43648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1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90398</xdr:rowOff>
    </xdr:from>
    <xdr:to>
      <xdr:col>102</xdr:col>
      <xdr:colOff>114300</xdr:colOff>
      <xdr:row>58</xdr:row>
      <xdr:rowOff>155493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863048"/>
          <a:ext cx="889000" cy="23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38809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15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44981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6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153727</xdr:rowOff>
    </xdr:from>
    <xdr:to>
      <xdr:col>116</xdr:col>
      <xdr:colOff>114300</xdr:colOff>
      <xdr:row>59</xdr:row>
      <xdr:rowOff>83877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9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75309</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1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153784</xdr:rowOff>
    </xdr:from>
    <xdr:to>
      <xdr:col>112</xdr:col>
      <xdr:colOff>38100</xdr:colOff>
      <xdr:row>59</xdr:row>
      <xdr:rowOff>83934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75061</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9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109017</xdr:rowOff>
    </xdr:from>
    <xdr:to>
      <xdr:col>107</xdr:col>
      <xdr:colOff>101600</xdr:colOff>
      <xdr:row>59</xdr:row>
      <xdr:rowOff>39167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55694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82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104693</xdr:rowOff>
    </xdr:from>
    <xdr:to>
      <xdr:col>102</xdr:col>
      <xdr:colOff>165100</xdr:colOff>
      <xdr:row>59</xdr:row>
      <xdr:rowOff>34843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51370</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82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39598</xdr:rowOff>
    </xdr:from>
    <xdr:to>
      <xdr:col>98</xdr:col>
      <xdr:colOff>38100</xdr:colOff>
      <xdr:row>57</xdr:row>
      <xdr:rowOff>141198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81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157725</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389111" y="958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133756</xdr:rowOff>
    </xdr:from>
    <xdr:to>
      <xdr:col>116</xdr:col>
      <xdr:colOff>63500</xdr:colOff>
      <xdr:row>73</xdr:row>
      <xdr:rowOff>157792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2649606"/>
          <a:ext cx="8382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164172</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2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115599</xdr:rowOff>
    </xdr:from>
    <xdr:to>
      <xdr:col>111</xdr:col>
      <xdr:colOff>177800</xdr:colOff>
      <xdr:row>73</xdr:row>
      <xdr:rowOff>133756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631449"/>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156318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115599</xdr:rowOff>
    </xdr:from>
    <xdr:to>
      <xdr:col>107</xdr:col>
      <xdr:colOff>50800</xdr:colOff>
      <xdr:row>73</xdr:row>
      <xdr:rowOff>151212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631449"/>
          <a:ext cx="889000" cy="3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38262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22837</xdr:rowOff>
    </xdr:from>
    <xdr:to>
      <xdr:col>102</xdr:col>
      <xdr:colOff>114300</xdr:colOff>
      <xdr:row>73</xdr:row>
      <xdr:rowOff>151212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538687"/>
          <a:ext cx="889000" cy="12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32481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32138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106992</xdr:rowOff>
    </xdr:from>
    <xdr:to>
      <xdr:col>116</xdr:col>
      <xdr:colOff>114300</xdr:colOff>
      <xdr:row>74</xdr:row>
      <xdr:rowOff>37142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62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129869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4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82956</xdr:rowOff>
    </xdr:from>
    <xdr:to>
      <xdr:col>112</xdr:col>
      <xdr:colOff>38100</xdr:colOff>
      <xdr:row>74</xdr:row>
      <xdr:rowOff>13106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59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29633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37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64799</xdr:rowOff>
    </xdr:from>
    <xdr:to>
      <xdr:col>107</xdr:col>
      <xdr:colOff>101600</xdr:colOff>
      <xdr:row>73</xdr:row>
      <xdr:rowOff>166399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58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11476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35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100412</xdr:rowOff>
    </xdr:from>
    <xdr:to>
      <xdr:col>102</xdr:col>
      <xdr:colOff>165100</xdr:colOff>
      <xdr:row>74</xdr:row>
      <xdr:rowOff>30562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61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47089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39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143487</xdr:rowOff>
    </xdr:from>
    <xdr:to>
      <xdr:col>98</xdr:col>
      <xdr:colOff>38100</xdr:colOff>
      <xdr:row>73</xdr:row>
      <xdr:rowOff>73637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48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90164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・歳出決算総額は、定額給付金などコロナウイルス感染症対策事業の実施により、住民一人当たり</a:t>
          </a:r>
          <a:r>
            <a:rPr kumimoji="1" lang="en-US" altLang="ja-JP" sz="1300">
              <a:latin typeface="ＭＳ Ｐゴシック" panose="020B0600070205080204" pitchFamily="50" charset="-128"/>
              <a:ea typeface="ＭＳ Ｐゴシック" panose="020B0600070205080204" pitchFamily="50" charset="-128"/>
            </a:rPr>
            <a:t>733,699</a:t>
          </a:r>
          <a:r>
            <a:rPr kumimoji="1" lang="ja-JP" altLang="en-US" sz="1300">
              <a:latin typeface="ＭＳ Ｐゴシック" panose="020B0600070205080204" pitchFamily="50" charset="-128"/>
              <a:ea typeface="ＭＳ Ｐゴシック" panose="020B0600070205080204" pitchFamily="50" charset="-128"/>
            </a:rPr>
            <a:t>円、前年度と比べ</a:t>
          </a:r>
          <a:r>
            <a:rPr kumimoji="1" lang="en-US" altLang="ja-JP" sz="1300">
              <a:latin typeface="ＭＳ Ｐゴシック" panose="020B0600070205080204" pitchFamily="50" charset="-128"/>
              <a:ea typeface="ＭＳ Ｐゴシック" panose="020B0600070205080204" pitchFamily="50" charset="-128"/>
            </a:rPr>
            <a:t>144,087</a:t>
          </a:r>
          <a:r>
            <a:rPr kumimoji="1" lang="ja-JP" altLang="en-US" sz="1300">
              <a:latin typeface="ＭＳ Ｐゴシック" panose="020B0600070205080204" pitchFamily="50" charset="-128"/>
              <a:ea typeface="ＭＳ Ｐゴシック" panose="020B0600070205080204" pitchFamily="50" charset="-128"/>
            </a:rPr>
            <a:t>円の大幅の増額となった。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112,795</a:t>
          </a:r>
          <a:r>
            <a:rPr kumimoji="1" lang="ja-JP" altLang="en-US" sz="1300">
              <a:latin typeface="ＭＳ Ｐゴシック" panose="020B0600070205080204" pitchFamily="50" charset="-128"/>
              <a:ea typeface="ＭＳ Ｐゴシック" panose="020B0600070205080204" pitchFamily="50" charset="-128"/>
            </a:rPr>
            <a:t>円、前年度と比較し、</a:t>
          </a:r>
          <a:r>
            <a:rPr kumimoji="1" lang="en-US" altLang="ja-JP" sz="1300">
              <a:latin typeface="ＭＳ Ｐゴシック" panose="020B0600070205080204" pitchFamily="50" charset="-128"/>
              <a:ea typeface="ＭＳ Ｐゴシック" panose="020B0600070205080204" pitchFamily="50" charset="-128"/>
            </a:rPr>
            <a:t>38,371</a:t>
          </a:r>
          <a:r>
            <a:rPr kumimoji="1" lang="ja-JP" altLang="en-US" sz="1300">
              <a:latin typeface="ＭＳ Ｐゴシック" panose="020B0600070205080204" pitchFamily="50" charset="-128"/>
              <a:ea typeface="ＭＳ Ｐゴシック" panose="020B0600070205080204" pitchFamily="50" charset="-128"/>
            </a:rPr>
            <a:t>円増となったが、これは、光ファイバー及び防災無線の更新事業によるものである。</a:t>
          </a:r>
        </a:p>
        <a:p>
          <a:r>
            <a:rPr kumimoji="1" lang="ja-JP" altLang="en-US" sz="1300">
              <a:latin typeface="ＭＳ Ｐゴシック" panose="020B0600070205080204" pitchFamily="50" charset="-128"/>
              <a:ea typeface="ＭＳ Ｐゴシック" panose="020B0600070205080204" pitchFamily="50" charset="-128"/>
            </a:rPr>
            <a:t>・扶助費については、前年度より</a:t>
          </a:r>
          <a:r>
            <a:rPr kumimoji="1" lang="en-US" altLang="ja-JP" sz="1300">
              <a:latin typeface="ＭＳ Ｐゴシック" panose="020B0600070205080204" pitchFamily="50" charset="-128"/>
              <a:ea typeface="ＭＳ Ｐゴシック" panose="020B0600070205080204" pitchFamily="50" charset="-128"/>
            </a:rPr>
            <a:t>9,992</a:t>
          </a:r>
          <a:r>
            <a:rPr kumimoji="1" lang="ja-JP" altLang="en-US" sz="1300">
              <a:latin typeface="ＭＳ Ｐゴシック" panose="020B0600070205080204" pitchFamily="50" charset="-128"/>
              <a:ea typeface="ＭＳ Ｐゴシック" panose="020B0600070205080204" pitchFamily="50" charset="-128"/>
            </a:rPr>
            <a:t>円の減となったが、類似団体平均を大きく上回っている。これは、福祉事務所による生活保護費の増額、単独事業による子育て支援のための施策など、福祉施策に重点を置いていることが主な原因である。</a:t>
          </a:r>
        </a:p>
        <a:p>
          <a:r>
            <a:rPr kumimoji="1" lang="ja-JP" altLang="en-US" sz="1300">
              <a:latin typeface="ＭＳ Ｐゴシック" panose="020B0600070205080204" pitchFamily="50" charset="-128"/>
              <a:ea typeface="ＭＳ Ｐゴシック" panose="020B0600070205080204" pitchFamily="50" charset="-128"/>
            </a:rPr>
            <a:t>・繰出金は、下水道事業特別会計等の繰出金が減額となったことにより、住民一人当たりの金額が</a:t>
          </a:r>
          <a:r>
            <a:rPr kumimoji="1" lang="en-US" altLang="ja-JP" sz="1300">
              <a:latin typeface="ＭＳ Ｐゴシック" panose="020B0600070205080204" pitchFamily="50" charset="-128"/>
              <a:ea typeface="ＭＳ Ｐゴシック" panose="020B0600070205080204" pitchFamily="50" charset="-128"/>
            </a:rPr>
            <a:t>1,472</a:t>
          </a:r>
          <a:r>
            <a:rPr kumimoji="1" lang="ja-JP" altLang="en-US" sz="1300">
              <a:latin typeface="ＭＳ Ｐゴシック" panose="020B0600070205080204" pitchFamily="50" charset="-128"/>
              <a:ea typeface="ＭＳ Ｐゴシック" panose="020B0600070205080204" pitchFamily="50" charset="-128"/>
            </a:rPr>
            <a:t>円減額となったが、類似団体平均を大きく上回っている。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・公債費は、前年度に償還額が大きい事業の償還が完済したことにより、前年度決算と比較すると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％減となっている。</a:t>
          </a:r>
        </a:p>
        <a:p>
          <a:r>
            <a:rPr kumimoji="1" lang="ja-JP" altLang="en-US" sz="1300">
              <a:latin typeface="ＭＳ Ｐゴシック" panose="020B0600070205080204" pitchFamily="50" charset="-128"/>
              <a:ea typeface="ＭＳ Ｐゴシック" panose="020B0600070205080204" pitchFamily="50" charset="-128"/>
            </a:rPr>
            <a:t>・今後も事業の取捨選択や制度の見直しの徹底、公債費については新発債の抑制と繰上償還の実施、繰出金については下水道料金の見直しを行っていくこととしている。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16,741
16,650
77.94
12,566,161
12,282,848
269,351
6,176,771
12,960,192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86469</xdr:rowOff>
    </xdr:from>
    <xdr:to>
      <xdr:col>24</xdr:col>
      <xdr:colOff>63500</xdr:colOff>
      <xdr:row>35</xdr:row>
      <xdr:rowOff>119452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87219"/>
          <a:ext cx="8382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57240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15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86469</xdr:rowOff>
    </xdr:from>
    <xdr:to>
      <xdr:col>19</xdr:col>
      <xdr:colOff>177800</xdr:colOff>
      <xdr:row>35</xdr:row>
      <xdr:rowOff>104757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8721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104757</xdr:rowOff>
    </xdr:from>
    <xdr:to>
      <xdr:col>15</xdr:col>
      <xdr:colOff>50800</xdr:colOff>
      <xdr:row>35</xdr:row>
      <xdr:rowOff>120432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05507"/>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120432</xdr:rowOff>
    </xdr:from>
    <xdr:to>
      <xdr:col>10</xdr:col>
      <xdr:colOff>114300</xdr:colOff>
      <xdr:row>35</xdr:row>
      <xdr:rowOff>160927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21182"/>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68652</xdr:rowOff>
    </xdr:from>
    <xdr:to>
      <xdr:col>24</xdr:col>
      <xdr:colOff>114300</xdr:colOff>
      <xdr:row>35</xdr:row>
      <xdr:rowOff>170252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6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47079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4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35669</xdr:rowOff>
    </xdr:from>
    <xdr:to>
      <xdr:col>20</xdr:col>
      <xdr:colOff>38100</xdr:colOff>
      <xdr:row>35</xdr:row>
      <xdr:rowOff>137269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128396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2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53957</xdr:rowOff>
    </xdr:from>
    <xdr:to>
      <xdr:col>15</xdr:col>
      <xdr:colOff>101600</xdr:colOff>
      <xdr:row>35</xdr:row>
      <xdr:rowOff>155557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69632</xdr:rowOff>
    </xdr:from>
    <xdr:to>
      <xdr:col>10</xdr:col>
      <xdr:colOff>165100</xdr:colOff>
      <xdr:row>35</xdr:row>
      <xdr:rowOff>171232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162359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110127</xdr:rowOff>
    </xdr:from>
    <xdr:to>
      <xdr:col>6</xdr:col>
      <xdr:colOff>38100</xdr:colOff>
      <xdr:row>36</xdr:row>
      <xdr:rowOff>40277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31404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0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134319</xdr:rowOff>
    </xdr:from>
    <xdr:to>
      <xdr:col>24</xdr:col>
      <xdr:colOff>62865</xdr:colOff>
      <xdr:row>58</xdr:row>
      <xdr:rowOff>115505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06819"/>
          <a:ext cx="1270" cy="1352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119332</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115505</xdr:rowOff>
    </xdr:from>
    <xdr:to>
      <xdr:col>24</xdr:col>
      <xdr:colOff>152400</xdr:colOff>
      <xdr:row>58</xdr:row>
      <xdr:rowOff>115505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80996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8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134319</xdr:rowOff>
    </xdr:from>
    <xdr:to>
      <xdr:col>24</xdr:col>
      <xdr:colOff>152400</xdr:colOff>
      <xdr:row>50</xdr:row>
      <xdr:rowOff>134319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94209</xdr:rowOff>
    </xdr:from>
    <xdr:to>
      <xdr:col>24</xdr:col>
      <xdr:colOff>63500</xdr:colOff>
      <xdr:row>58</xdr:row>
      <xdr:rowOff>116063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523959"/>
          <a:ext cx="838200" cy="53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45879</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756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67452</xdr:rowOff>
    </xdr:from>
    <xdr:to>
      <xdr:col>24</xdr:col>
      <xdr:colOff>114300</xdr:colOff>
      <xdr:row>55</xdr:row>
      <xdr:rowOff>169052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9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116063</xdr:rowOff>
    </xdr:from>
    <xdr:to>
      <xdr:col>19</xdr:col>
      <xdr:colOff>177800</xdr:colOff>
      <xdr:row>59</xdr:row>
      <xdr:rowOff>42682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60163"/>
          <a:ext cx="8890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107152</xdr:rowOff>
    </xdr:from>
    <xdr:to>
      <xdr:col>20</xdr:col>
      <xdr:colOff>38100</xdr:colOff>
      <xdr:row>59</xdr:row>
      <xdr:rowOff>37302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5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28429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101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42682</xdr:rowOff>
    </xdr:from>
    <xdr:to>
      <xdr:col>15</xdr:col>
      <xdr:colOff>50800</xdr:colOff>
      <xdr:row>59</xdr:row>
      <xdr:rowOff>77658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158232"/>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47098</xdr:rowOff>
    </xdr:from>
    <xdr:to>
      <xdr:col>15</xdr:col>
      <xdr:colOff>101600</xdr:colOff>
      <xdr:row>58</xdr:row>
      <xdr:rowOff>148698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165225</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6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45855</xdr:rowOff>
    </xdr:from>
    <xdr:to>
      <xdr:col>10</xdr:col>
      <xdr:colOff>114300</xdr:colOff>
      <xdr:row>59</xdr:row>
      <xdr:rowOff>77658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161405"/>
          <a:ext cx="889000" cy="3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168174</xdr:rowOff>
    </xdr:from>
    <xdr:to>
      <xdr:col>10</xdr:col>
      <xdr:colOff>165100</xdr:colOff>
      <xdr:row>59</xdr:row>
      <xdr:rowOff>98324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1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114851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88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2973</xdr:rowOff>
    </xdr:from>
    <xdr:to>
      <xdr:col>6</xdr:col>
      <xdr:colOff>38100</xdr:colOff>
      <xdr:row>59</xdr:row>
      <xdr:rowOff>104573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1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95700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2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43409</xdr:rowOff>
    </xdr:from>
    <xdr:to>
      <xdr:col>24</xdr:col>
      <xdr:colOff>114300</xdr:colOff>
      <xdr:row>55</xdr:row>
      <xdr:rowOff>145009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47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66286</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32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65263</xdr:rowOff>
    </xdr:from>
    <xdr:to>
      <xdr:col>20</xdr:col>
      <xdr:colOff>38100</xdr:colOff>
      <xdr:row>58</xdr:row>
      <xdr:rowOff>166863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11940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8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163332</xdr:rowOff>
    </xdr:from>
    <xdr:to>
      <xdr:col>15</xdr:col>
      <xdr:colOff>101600</xdr:colOff>
      <xdr:row>59</xdr:row>
      <xdr:rowOff>93482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10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84609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20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26858</xdr:rowOff>
    </xdr:from>
    <xdr:to>
      <xdr:col>10</xdr:col>
      <xdr:colOff>165100</xdr:colOff>
      <xdr:row>59</xdr:row>
      <xdr:rowOff>128458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14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119585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23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166505</xdr:rowOff>
    </xdr:from>
    <xdr:to>
      <xdr:col>6</xdr:col>
      <xdr:colOff>38100</xdr:colOff>
      <xdr:row>59</xdr:row>
      <xdr:rowOff>96655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1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113182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88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60269</xdr:rowOff>
    </xdr:from>
    <xdr:to>
      <xdr:col>24</xdr:col>
      <xdr:colOff>63500</xdr:colOff>
      <xdr:row>75</xdr:row>
      <xdr:rowOff>97790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19019"/>
          <a:ext cx="838200" cy="3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77508</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07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97790</xdr:rowOff>
    </xdr:from>
    <xdr:to>
      <xdr:col>19</xdr:col>
      <xdr:colOff>177800</xdr:colOff>
      <xdr:row>76</xdr:row>
      <xdr:rowOff>28532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56540"/>
          <a:ext cx="889000" cy="10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162553</xdr:rowOff>
    </xdr:from>
    <xdr:to>
      <xdr:col>15</xdr:col>
      <xdr:colOff>50800</xdr:colOff>
      <xdr:row>76</xdr:row>
      <xdr:rowOff>28532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021303"/>
          <a:ext cx="889000" cy="3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117915</xdr:rowOff>
    </xdr:from>
    <xdr:to>
      <xdr:col>10</xdr:col>
      <xdr:colOff>114300</xdr:colOff>
      <xdr:row>75</xdr:row>
      <xdr:rowOff>162553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976665"/>
          <a:ext cx="889000" cy="4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9469</xdr:rowOff>
    </xdr:from>
    <xdr:to>
      <xdr:col>24</xdr:col>
      <xdr:colOff>114300</xdr:colOff>
      <xdr:row>75</xdr:row>
      <xdr:rowOff>111069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32346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1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46990</xdr:rowOff>
    </xdr:from>
    <xdr:to>
      <xdr:col>20</xdr:col>
      <xdr:colOff>38100</xdr:colOff>
      <xdr:row>75</xdr:row>
      <xdr:rowOff>148589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057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165117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8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149182</xdr:rowOff>
    </xdr:from>
    <xdr:to>
      <xdr:col>15</xdr:col>
      <xdr:colOff>101600</xdr:colOff>
      <xdr:row>76</xdr:row>
      <xdr:rowOff>79332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0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95859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8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111752</xdr:rowOff>
    </xdr:from>
    <xdr:to>
      <xdr:col>10</xdr:col>
      <xdr:colOff>165100</xdr:colOff>
      <xdr:row>76</xdr:row>
      <xdr:rowOff>41901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705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58429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4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67115</xdr:rowOff>
    </xdr:from>
    <xdr:to>
      <xdr:col>6</xdr:col>
      <xdr:colOff>38100</xdr:colOff>
      <xdr:row>75</xdr:row>
      <xdr:rowOff>168715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2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13792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0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27518</xdr:rowOff>
    </xdr:from>
    <xdr:to>
      <xdr:col>24</xdr:col>
      <xdr:colOff>63500</xdr:colOff>
      <xdr:row>98</xdr:row>
      <xdr:rowOff>32708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29618"/>
          <a:ext cx="838200" cy="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32708</xdr:rowOff>
    </xdr:from>
    <xdr:to>
      <xdr:col>19</xdr:col>
      <xdr:colOff>177800</xdr:colOff>
      <xdr:row>98</xdr:row>
      <xdr:rowOff>60223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34808"/>
          <a:ext cx="889000" cy="2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60223</xdr:rowOff>
    </xdr:from>
    <xdr:to>
      <xdr:col>15</xdr:col>
      <xdr:colOff>50800</xdr:colOff>
      <xdr:row>98</xdr:row>
      <xdr:rowOff>65108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62323"/>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65108</xdr:rowOff>
    </xdr:from>
    <xdr:to>
      <xdr:col>10</xdr:col>
      <xdr:colOff>114300</xdr:colOff>
      <xdr:row>98</xdr:row>
      <xdr:rowOff>72858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67208"/>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148168</xdr:rowOff>
    </xdr:from>
    <xdr:to>
      <xdr:col>24</xdr:col>
      <xdr:colOff>114300</xdr:colOff>
      <xdr:row>98</xdr:row>
      <xdr:rowOff>78318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7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63095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9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153358</xdr:rowOff>
    </xdr:from>
    <xdr:to>
      <xdr:col>20</xdr:col>
      <xdr:colOff>38100</xdr:colOff>
      <xdr:row>98</xdr:row>
      <xdr:rowOff>83508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74635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7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9423</xdr:rowOff>
    </xdr:from>
    <xdr:to>
      <xdr:col>15</xdr:col>
      <xdr:colOff>101600</xdr:colOff>
      <xdr:row>98</xdr:row>
      <xdr:rowOff>111023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1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102150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14308</xdr:rowOff>
    </xdr:from>
    <xdr:to>
      <xdr:col>10</xdr:col>
      <xdr:colOff>165100</xdr:colOff>
      <xdr:row>98</xdr:row>
      <xdr:rowOff>115908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107035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0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22058</xdr:rowOff>
    </xdr:from>
    <xdr:to>
      <xdr:col>6</xdr:col>
      <xdr:colOff>38100</xdr:colOff>
      <xdr:row>98</xdr:row>
      <xdr:rowOff>123658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2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114785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1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30087</xdr:rowOff>
    </xdr:from>
    <xdr:to>
      <xdr:col>55</xdr:col>
      <xdr:colOff>0</xdr:colOff>
      <xdr:row>56</xdr:row>
      <xdr:rowOff>254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459837"/>
          <a:ext cx="838200" cy="14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90892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92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30087</xdr:rowOff>
    </xdr:from>
    <xdr:to>
      <xdr:col>50</xdr:col>
      <xdr:colOff>114300</xdr:colOff>
      <xdr:row>55</xdr:row>
      <xdr:rowOff>62719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459837"/>
          <a:ext cx="889000" cy="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132059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62719</xdr:rowOff>
    </xdr:from>
    <xdr:to>
      <xdr:col>45</xdr:col>
      <xdr:colOff>177800</xdr:colOff>
      <xdr:row>55</xdr:row>
      <xdr:rowOff>135033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492469"/>
          <a:ext cx="889000" cy="7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135033</xdr:rowOff>
    </xdr:from>
    <xdr:to>
      <xdr:col>41</xdr:col>
      <xdr:colOff>50800</xdr:colOff>
      <xdr:row>56</xdr:row>
      <xdr:rowOff>67367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564783"/>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36466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17911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120904</xdr:rowOff>
    </xdr:from>
    <xdr:to>
      <xdr:col>55</xdr:col>
      <xdr:colOff>50800</xdr:colOff>
      <xdr:row>56</xdr:row>
      <xdr:rowOff>51054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55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143781</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0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150737</xdr:rowOff>
    </xdr:from>
    <xdr:to>
      <xdr:col>50</xdr:col>
      <xdr:colOff>165100</xdr:colOff>
      <xdr:row>55</xdr:row>
      <xdr:rowOff>80887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4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97414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1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11919</xdr:rowOff>
    </xdr:from>
    <xdr:to>
      <xdr:col>46</xdr:col>
      <xdr:colOff>38100</xdr:colOff>
      <xdr:row>55</xdr:row>
      <xdr:rowOff>113519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130046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21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84233</xdr:rowOff>
    </xdr:from>
    <xdr:to>
      <xdr:col>41</xdr:col>
      <xdr:colOff>101600</xdr:colOff>
      <xdr:row>56</xdr:row>
      <xdr:rowOff>14383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30910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28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16567</xdr:rowOff>
    </xdr:from>
    <xdr:to>
      <xdr:col>36</xdr:col>
      <xdr:colOff>165100</xdr:colOff>
      <xdr:row>56</xdr:row>
      <xdr:rowOff>118167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1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134694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39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161596</xdr:rowOff>
    </xdr:from>
    <xdr:to>
      <xdr:col>55</xdr:col>
      <xdr:colOff>0</xdr:colOff>
      <xdr:row>78</xdr:row>
      <xdr:rowOff>43052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91796"/>
          <a:ext cx="838200" cy="22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166867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9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165793</xdr:rowOff>
    </xdr:from>
    <xdr:to>
      <xdr:col>50</xdr:col>
      <xdr:colOff>114300</xdr:colOff>
      <xdr:row>78</xdr:row>
      <xdr:rowOff>43052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67443"/>
          <a:ext cx="889000" cy="4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165793</xdr:rowOff>
    </xdr:from>
    <xdr:to>
      <xdr:col>45</xdr:col>
      <xdr:colOff>177800</xdr:colOff>
      <xdr:row>78</xdr:row>
      <xdr:rowOff>43509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67443"/>
          <a:ext cx="889000" cy="4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115971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143309</xdr:rowOff>
    </xdr:from>
    <xdr:to>
      <xdr:col>41</xdr:col>
      <xdr:colOff>50800</xdr:colOff>
      <xdr:row>78</xdr:row>
      <xdr:rowOff>43509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44959"/>
          <a:ext cx="889000" cy="7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117718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9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115856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110796</xdr:rowOff>
    </xdr:from>
    <xdr:to>
      <xdr:col>55</xdr:col>
      <xdr:colOff>50800</xdr:colOff>
      <xdr:row>77</xdr:row>
      <xdr:rowOff>40946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4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133673</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9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163702</xdr:rowOff>
    </xdr:from>
    <xdr:to>
      <xdr:col>50</xdr:col>
      <xdr:colOff>165100</xdr:colOff>
      <xdr:row>78</xdr:row>
      <xdr:rowOff>93852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84979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45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114993</xdr:rowOff>
    </xdr:from>
    <xdr:to>
      <xdr:col>46</xdr:col>
      <xdr:colOff>38100</xdr:colOff>
      <xdr:row>78</xdr:row>
      <xdr:rowOff>45143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61670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09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164159</xdr:rowOff>
    </xdr:from>
    <xdr:to>
      <xdr:col>41</xdr:col>
      <xdr:colOff>101600</xdr:colOff>
      <xdr:row>78</xdr:row>
      <xdr:rowOff>94309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6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110836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14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92509</xdr:rowOff>
    </xdr:from>
    <xdr:to>
      <xdr:col>36</xdr:col>
      <xdr:colOff>165100</xdr:colOff>
      <xdr:row>78</xdr:row>
      <xdr:rowOff>22659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39186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06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70304</xdr:rowOff>
    </xdr:from>
    <xdr:to>
      <xdr:col>55</xdr:col>
      <xdr:colOff>0</xdr:colOff>
      <xdr:row>96</xdr:row>
      <xdr:rowOff>102065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529504"/>
          <a:ext cx="838200" cy="3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18711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77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102065</xdr:rowOff>
    </xdr:from>
    <xdr:to>
      <xdr:col>50</xdr:col>
      <xdr:colOff>114300</xdr:colOff>
      <xdr:row>96</xdr:row>
      <xdr:rowOff>113243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561265"/>
          <a:ext cx="8890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145584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113243</xdr:rowOff>
    </xdr:from>
    <xdr:to>
      <xdr:col>45</xdr:col>
      <xdr:colOff>177800</xdr:colOff>
      <xdr:row>96</xdr:row>
      <xdr:rowOff>148470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572443"/>
          <a:ext cx="8890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3540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134724</xdr:rowOff>
    </xdr:from>
    <xdr:to>
      <xdr:col>41</xdr:col>
      <xdr:colOff>50800</xdr:colOff>
      <xdr:row>96</xdr:row>
      <xdr:rowOff>148470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593924"/>
          <a:ext cx="889000" cy="1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11068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19504</xdr:rowOff>
    </xdr:from>
    <xdr:to>
      <xdr:col>55</xdr:col>
      <xdr:colOff>50800</xdr:colOff>
      <xdr:row>96</xdr:row>
      <xdr:rowOff>121104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42381</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3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51265</xdr:rowOff>
    </xdr:from>
    <xdr:to>
      <xdr:col>50</xdr:col>
      <xdr:colOff>165100</xdr:colOff>
      <xdr:row>96</xdr:row>
      <xdr:rowOff>152865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169392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28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62443</xdr:rowOff>
    </xdr:from>
    <xdr:to>
      <xdr:col>46</xdr:col>
      <xdr:colOff>38100</xdr:colOff>
      <xdr:row>96</xdr:row>
      <xdr:rowOff>164043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2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9120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29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97670</xdr:rowOff>
    </xdr:from>
    <xdr:to>
      <xdr:col>41</xdr:col>
      <xdr:colOff>101600</xdr:colOff>
      <xdr:row>97</xdr:row>
      <xdr:rowOff>27820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18947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4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83924</xdr:rowOff>
    </xdr:from>
    <xdr:to>
      <xdr:col>36</xdr:col>
      <xdr:colOff>165100</xdr:colOff>
      <xdr:row>97</xdr:row>
      <xdr:rowOff>14074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4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30601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31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43884</xdr:rowOff>
    </xdr:from>
    <xdr:to>
      <xdr:col>85</xdr:col>
      <xdr:colOff>127000</xdr:colOff>
      <xdr:row>38</xdr:row>
      <xdr:rowOff>51983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58984"/>
          <a:ext cx="8382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33434</xdr:rowOff>
    </xdr:from>
    <xdr:to>
      <xdr:col>81</xdr:col>
      <xdr:colOff>50800</xdr:colOff>
      <xdr:row>38</xdr:row>
      <xdr:rowOff>51983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548534"/>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33434</xdr:rowOff>
    </xdr:from>
    <xdr:to>
      <xdr:col>76</xdr:col>
      <xdr:colOff>114300</xdr:colOff>
      <xdr:row>38</xdr:row>
      <xdr:rowOff>86502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48534"/>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1005</xdr:rowOff>
    </xdr:from>
    <xdr:to>
      <xdr:col>71</xdr:col>
      <xdr:colOff>177800</xdr:colOff>
      <xdr:row>38</xdr:row>
      <xdr:rowOff>86502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16105"/>
          <a:ext cx="889000" cy="8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164534</xdr:rowOff>
    </xdr:from>
    <xdr:to>
      <xdr:col>85</xdr:col>
      <xdr:colOff>177800</xdr:colOff>
      <xdr:row>38</xdr:row>
      <xdr:rowOff>94684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142961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8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1183</xdr:rowOff>
    </xdr:from>
    <xdr:to>
      <xdr:col>81</xdr:col>
      <xdr:colOff>101600</xdr:colOff>
      <xdr:row>38</xdr:row>
      <xdr:rowOff>102783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1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93910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154084</xdr:rowOff>
    </xdr:from>
    <xdr:to>
      <xdr:col>76</xdr:col>
      <xdr:colOff>165100</xdr:colOff>
      <xdr:row>38</xdr:row>
      <xdr:rowOff>84234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9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75361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35702</xdr:rowOff>
    </xdr:from>
    <xdr:to>
      <xdr:col>72</xdr:col>
      <xdr:colOff>38100</xdr:colOff>
      <xdr:row>38</xdr:row>
      <xdr:rowOff>137302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5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128429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121655</xdr:rowOff>
    </xdr:from>
    <xdr:to>
      <xdr:col>67</xdr:col>
      <xdr:colOff>101600</xdr:colOff>
      <xdr:row>38</xdr:row>
      <xdr:rowOff>51805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6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42932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5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139997</xdr:rowOff>
    </xdr:from>
    <xdr:to>
      <xdr:col>85</xdr:col>
      <xdr:colOff>127000</xdr:colOff>
      <xdr:row>56</xdr:row>
      <xdr:rowOff>164595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569747"/>
          <a:ext cx="838200" cy="19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119158</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8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114874</xdr:rowOff>
    </xdr:from>
    <xdr:to>
      <xdr:col>81</xdr:col>
      <xdr:colOff>50800</xdr:colOff>
      <xdr:row>56</xdr:row>
      <xdr:rowOff>164595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8858824"/>
          <a:ext cx="889000" cy="90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114874</xdr:rowOff>
    </xdr:from>
    <xdr:to>
      <xdr:col>76</xdr:col>
      <xdr:colOff>114300</xdr:colOff>
      <xdr:row>53</xdr:row>
      <xdr:rowOff>118265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8858824"/>
          <a:ext cx="889000" cy="3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127250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118265</xdr:rowOff>
    </xdr:from>
    <xdr:to>
      <xdr:col>71</xdr:col>
      <xdr:colOff>177800</xdr:colOff>
      <xdr:row>53</xdr:row>
      <xdr:rowOff>164891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205115"/>
          <a:ext cx="889000" cy="4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13682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89197</xdr:rowOff>
    </xdr:from>
    <xdr:to>
      <xdr:col>85</xdr:col>
      <xdr:colOff>177800</xdr:colOff>
      <xdr:row>56</xdr:row>
      <xdr:rowOff>19347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112074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7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113795</xdr:rowOff>
    </xdr:from>
    <xdr:to>
      <xdr:col>81</xdr:col>
      <xdr:colOff>101600</xdr:colOff>
      <xdr:row>57</xdr:row>
      <xdr:rowOff>43945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1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35072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0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64074</xdr:rowOff>
    </xdr:from>
    <xdr:to>
      <xdr:col>76</xdr:col>
      <xdr:colOff>165100</xdr:colOff>
      <xdr:row>51</xdr:row>
      <xdr:rowOff>165674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880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10751</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292795" y="858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67465</xdr:rowOff>
    </xdr:from>
    <xdr:to>
      <xdr:col>72</xdr:col>
      <xdr:colOff>38100</xdr:colOff>
      <xdr:row>53</xdr:row>
      <xdr:rowOff>169065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15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14142</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03795" y="892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114091</xdr:rowOff>
    </xdr:from>
    <xdr:to>
      <xdr:col>67</xdr:col>
      <xdr:colOff>101600</xdr:colOff>
      <xdr:row>54</xdr:row>
      <xdr:rowOff>44241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20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60768</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14795" y="897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128338</xdr:rowOff>
    </xdr:from>
    <xdr:to>
      <xdr:col>85</xdr:col>
      <xdr:colOff>127000</xdr:colOff>
      <xdr:row>78</xdr:row>
      <xdr:rowOff>20388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329988"/>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128338</xdr:rowOff>
    </xdr:from>
    <xdr:to>
      <xdr:col>81</xdr:col>
      <xdr:colOff>50800</xdr:colOff>
      <xdr:row>77</xdr:row>
      <xdr:rowOff>156987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329988"/>
          <a:ext cx="889000" cy="2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32642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40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151147</xdr:rowOff>
    </xdr:from>
    <xdr:to>
      <xdr:col>76</xdr:col>
      <xdr:colOff>114300</xdr:colOff>
      <xdr:row>77</xdr:row>
      <xdr:rowOff>156987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352797"/>
          <a:ext cx="889000" cy="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45598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41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151147</xdr:rowOff>
    </xdr:from>
    <xdr:to>
      <xdr:col>71</xdr:col>
      <xdr:colOff>177800</xdr:colOff>
      <xdr:row>78</xdr:row>
      <xdr:rowOff>5324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352797"/>
          <a:ext cx="889000" cy="2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57914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52033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141038</xdr:rowOff>
    </xdr:from>
    <xdr:to>
      <xdr:col>85</xdr:col>
      <xdr:colOff>177800</xdr:colOff>
      <xdr:row>78</xdr:row>
      <xdr:rowOff>71188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3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298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77538</xdr:rowOff>
    </xdr:from>
    <xdr:to>
      <xdr:col>81</xdr:col>
      <xdr:colOff>101600</xdr:colOff>
      <xdr:row>78</xdr:row>
      <xdr:rowOff>7688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2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24215</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305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106187</xdr:rowOff>
    </xdr:from>
    <xdr:to>
      <xdr:col>76</xdr:col>
      <xdr:colOff>165100</xdr:colOff>
      <xdr:row>78</xdr:row>
      <xdr:rowOff>36337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30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52864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08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100347</xdr:rowOff>
    </xdr:from>
    <xdr:to>
      <xdr:col>72</xdr:col>
      <xdr:colOff>38100</xdr:colOff>
      <xdr:row>78</xdr:row>
      <xdr:rowOff>30497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0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47024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07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125974</xdr:rowOff>
    </xdr:from>
    <xdr:to>
      <xdr:col>67</xdr:col>
      <xdr:colOff>101600</xdr:colOff>
      <xdr:row>78</xdr:row>
      <xdr:rowOff>56124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3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72651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10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111170</xdr:rowOff>
    </xdr:from>
    <xdr:to>
      <xdr:col>85</xdr:col>
      <xdr:colOff>127000</xdr:colOff>
      <xdr:row>95</xdr:row>
      <xdr:rowOff>141932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398920"/>
          <a:ext cx="838200" cy="3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89471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48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23343</xdr:rowOff>
    </xdr:from>
    <xdr:to>
      <xdr:col>81</xdr:col>
      <xdr:colOff>50800</xdr:colOff>
      <xdr:row>95</xdr:row>
      <xdr:rowOff>111170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311093"/>
          <a:ext cx="889000" cy="8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31376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23343</xdr:rowOff>
    </xdr:from>
    <xdr:to>
      <xdr:col>76</xdr:col>
      <xdr:colOff>114300</xdr:colOff>
      <xdr:row>95</xdr:row>
      <xdr:rowOff>61137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311093"/>
          <a:ext cx="889000" cy="3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24601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16194</xdr:rowOff>
    </xdr:from>
    <xdr:to>
      <xdr:col>71</xdr:col>
      <xdr:colOff>177800</xdr:colOff>
      <xdr:row>95</xdr:row>
      <xdr:rowOff>61137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303944"/>
          <a:ext cx="889000" cy="4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38752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6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44908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67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91132</xdr:rowOff>
    </xdr:from>
    <xdr:to>
      <xdr:col>85</xdr:col>
      <xdr:colOff>177800</xdr:colOff>
      <xdr:row>96</xdr:row>
      <xdr:rowOff>21282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37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114009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23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60370</xdr:rowOff>
    </xdr:from>
    <xdr:to>
      <xdr:col>81</xdr:col>
      <xdr:colOff>101600</xdr:colOff>
      <xdr:row>95</xdr:row>
      <xdr:rowOff>161970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3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7047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1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143993</xdr:rowOff>
    </xdr:from>
    <xdr:to>
      <xdr:col>76</xdr:col>
      <xdr:colOff>165100</xdr:colOff>
      <xdr:row>95</xdr:row>
      <xdr:rowOff>74143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2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90670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3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10337</xdr:rowOff>
    </xdr:from>
    <xdr:to>
      <xdr:col>72</xdr:col>
      <xdr:colOff>38100</xdr:colOff>
      <xdr:row>95</xdr:row>
      <xdr:rowOff>111937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29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128464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07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136844</xdr:rowOff>
    </xdr:from>
    <xdr:to>
      <xdr:col>67</xdr:col>
      <xdr:colOff>101600</xdr:colOff>
      <xdr:row>95</xdr:row>
      <xdr:rowOff>66994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25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83521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0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類似団体平均を大きく上回っているが、主な要因として、福祉事務所による生活保護費の増額や単独事業による子育て支援のための施策など、福祉施策に重点を置いている政策を展開していることが挙げられる。</a:t>
          </a:r>
        </a:p>
        <a:p>
          <a:r>
            <a:rPr kumimoji="1" lang="ja-JP" altLang="en-US" sz="1300">
              <a:latin typeface="ＭＳ Ｐゴシック" panose="020B0600070205080204" pitchFamily="50" charset="-128"/>
              <a:ea typeface="ＭＳ Ｐゴシック" panose="020B0600070205080204" pitchFamily="50" charset="-128"/>
            </a:rPr>
            <a:t>・総務費は、住民一人あたり</a:t>
          </a:r>
          <a:r>
            <a:rPr kumimoji="1" lang="en-US" altLang="ja-JP" sz="1300">
              <a:latin typeface="ＭＳ Ｐゴシック" panose="020B0600070205080204" pitchFamily="50" charset="-128"/>
              <a:ea typeface="ＭＳ Ｐゴシック" panose="020B0600070205080204" pitchFamily="50" charset="-128"/>
            </a:rPr>
            <a:t>222,450</a:t>
          </a:r>
          <a:r>
            <a:rPr kumimoji="1" lang="ja-JP" altLang="en-US" sz="1300">
              <a:latin typeface="ＭＳ Ｐゴシック" panose="020B0600070205080204" pitchFamily="50" charset="-128"/>
              <a:ea typeface="ＭＳ Ｐゴシック" panose="020B0600070205080204" pitchFamily="50" charset="-128"/>
            </a:rPr>
            <a:t>円、前年度より</a:t>
          </a:r>
          <a:r>
            <a:rPr kumimoji="1" lang="en-US" altLang="ja-JP" sz="1300">
              <a:latin typeface="ＭＳ Ｐゴシック" panose="020B0600070205080204" pitchFamily="50" charset="-128"/>
              <a:ea typeface="ＭＳ Ｐゴシック" panose="020B0600070205080204" pitchFamily="50" charset="-128"/>
            </a:rPr>
            <a:t>117,280</a:t>
          </a:r>
          <a:r>
            <a:rPr kumimoji="1" lang="ja-JP" altLang="en-US" sz="1300">
              <a:latin typeface="ＭＳ Ｐゴシック" panose="020B0600070205080204" pitchFamily="50" charset="-128"/>
              <a:ea typeface="ＭＳ Ｐゴシック" panose="020B0600070205080204" pitchFamily="50" charset="-128"/>
            </a:rPr>
            <a:t>円の大幅な増となったが、これは、定額給付金事業や光ファイバーの更新整備事業の増によるものである。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・商工費は、住民一人あたり</a:t>
          </a:r>
          <a:r>
            <a:rPr kumimoji="1" lang="en-US" altLang="ja-JP" sz="1300">
              <a:latin typeface="ＭＳ Ｐゴシック" panose="020B0600070205080204" pitchFamily="50" charset="-128"/>
              <a:ea typeface="ＭＳ Ｐゴシック" panose="020B0600070205080204" pitchFamily="50" charset="-128"/>
            </a:rPr>
            <a:t>27,659</a:t>
          </a:r>
          <a:r>
            <a:rPr kumimoji="1" lang="ja-JP" altLang="en-US" sz="1300">
              <a:latin typeface="ＭＳ Ｐゴシック" panose="020B0600070205080204" pitchFamily="50" charset="-128"/>
              <a:ea typeface="ＭＳ Ｐゴシック" panose="020B0600070205080204" pitchFamily="50" charset="-128"/>
            </a:rPr>
            <a:t>円、前年度より</a:t>
          </a:r>
          <a:r>
            <a:rPr kumimoji="1" lang="en-US" altLang="ja-JP" sz="1300">
              <a:latin typeface="ＭＳ Ｐゴシック" panose="020B0600070205080204" pitchFamily="50" charset="-128"/>
              <a:ea typeface="ＭＳ Ｐゴシック" panose="020B0600070205080204" pitchFamily="50" charset="-128"/>
            </a:rPr>
            <a:t>13,740</a:t>
          </a:r>
          <a:r>
            <a:rPr kumimoji="1" lang="ja-JP" altLang="en-US" sz="1300">
              <a:latin typeface="ＭＳ Ｐゴシック" panose="020B0600070205080204" pitchFamily="50" charset="-128"/>
              <a:ea typeface="ＭＳ Ｐゴシック" panose="020B0600070205080204" pitchFamily="50" charset="-128"/>
            </a:rPr>
            <a:t>円の大幅な増となったが、これは、コロナ禍により収入が減少した事業者への支援を実施したことによるものである。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・教育費は、住民一人あたり</a:t>
          </a:r>
          <a:r>
            <a:rPr kumimoji="1" lang="en-US" altLang="ja-JP" sz="1300">
              <a:latin typeface="ＭＳ Ｐゴシック" panose="020B0600070205080204" pitchFamily="50" charset="-128"/>
              <a:ea typeface="ＭＳ Ｐゴシック" panose="020B0600070205080204" pitchFamily="50" charset="-128"/>
            </a:rPr>
            <a:t>77,461</a:t>
          </a:r>
          <a:r>
            <a:rPr kumimoji="1" lang="ja-JP" altLang="en-US" sz="1300">
              <a:latin typeface="ＭＳ Ｐゴシック" panose="020B0600070205080204" pitchFamily="50" charset="-128"/>
              <a:ea typeface="ＭＳ Ｐゴシック" panose="020B0600070205080204" pitchFamily="50" charset="-128"/>
            </a:rPr>
            <a:t>円、前年度より</a:t>
          </a:r>
          <a:r>
            <a:rPr kumimoji="1" lang="en-US" altLang="ja-JP" sz="1300">
              <a:latin typeface="ＭＳ Ｐゴシック" panose="020B0600070205080204" pitchFamily="50" charset="-128"/>
              <a:ea typeface="ＭＳ Ｐゴシック" panose="020B0600070205080204" pitchFamily="50" charset="-128"/>
            </a:rPr>
            <a:t>25,728</a:t>
          </a:r>
          <a:r>
            <a:rPr kumimoji="1" lang="ja-JP" altLang="en-US" sz="1300">
              <a:latin typeface="ＭＳ Ｐゴシック" panose="020B0600070205080204" pitchFamily="50" charset="-128"/>
              <a:ea typeface="ＭＳ Ｐゴシック" panose="020B0600070205080204" pitchFamily="50" charset="-128"/>
            </a:rPr>
            <a:t>円増額となったが、これは、中央公民館泊分館建設事業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・公債費及び公債費以外の抑制に向けた今後の取組みとしては、公債費については新発債の抑制と繰上償還の実施を行うこととし、公債費以外については事業の取捨選択や制度の見直しの徹底を図る。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年度の標準財政規模は</a:t>
          </a:r>
          <a:r>
            <a:rPr kumimoji="1" lang="en-US" altLang="ja-JP" sz="1100" b="0" i="0" baseline="0">
              <a:solidFill>
                <a:schemeClr val="dk1"/>
              </a:solidFill>
              <a:effectLst/>
              <a:latin typeface="+mn-lt"/>
              <a:ea typeface="+mn-ea"/>
              <a:cs typeface="+mn-cs"/>
            </a:rPr>
            <a:t>6,176,771</a:t>
          </a:r>
          <a:r>
            <a:rPr kumimoji="1" lang="ja-JP" altLang="ja-JP" sz="1100" b="0" i="0" baseline="0">
              <a:solidFill>
                <a:schemeClr val="dk1"/>
              </a:solidFill>
              <a:effectLst/>
              <a:latin typeface="+mn-lt"/>
              <a:ea typeface="+mn-ea"/>
              <a:cs typeface="+mn-cs"/>
            </a:rPr>
            <a:t>千円（対前年度比</a:t>
          </a:r>
          <a:r>
            <a:rPr kumimoji="1" lang="en-US" altLang="ja-JP" sz="1100" b="0" i="0" baseline="0">
              <a:solidFill>
                <a:schemeClr val="dk1"/>
              </a:solidFill>
              <a:effectLst/>
              <a:latin typeface="+mn-lt"/>
              <a:ea typeface="+mn-ea"/>
              <a:cs typeface="+mn-cs"/>
            </a:rPr>
            <a:t>283,388</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）であった。</a:t>
          </a:r>
          <a:br>
            <a:rPr kumimoji="1" lang="ja-JP" altLang="ja-JP" sz="1100" b="0" i="0" baseline="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　実質収支は</a:t>
          </a:r>
          <a:r>
            <a:rPr kumimoji="1" lang="en-US" altLang="ja-JP" sz="1100" b="0" i="0" baseline="0">
              <a:solidFill>
                <a:schemeClr val="dk1"/>
              </a:solidFill>
              <a:effectLst/>
              <a:latin typeface="+mn-lt"/>
              <a:ea typeface="+mn-ea"/>
              <a:cs typeface="+mn-cs"/>
            </a:rPr>
            <a:t>269,351</a:t>
          </a:r>
          <a:r>
            <a:rPr kumimoji="1" lang="ja-JP" altLang="ja-JP" sz="1100" b="0" i="0" baseline="0">
              <a:solidFill>
                <a:schemeClr val="dk1"/>
              </a:solidFill>
              <a:effectLst/>
              <a:latin typeface="+mn-lt"/>
              <a:ea typeface="+mn-ea"/>
              <a:cs typeface="+mn-cs"/>
            </a:rPr>
            <a:t>千円（対前年度比</a:t>
          </a:r>
          <a:r>
            <a:rPr kumimoji="1" lang="en-US" altLang="ja-JP" sz="1100" b="0" i="0" baseline="0">
              <a:solidFill>
                <a:schemeClr val="dk1"/>
              </a:solidFill>
              <a:effectLst/>
              <a:latin typeface="+mn-lt"/>
              <a:ea typeface="+mn-ea"/>
              <a:cs typeface="+mn-cs"/>
            </a:rPr>
            <a:t>41,470</a:t>
          </a:r>
          <a:r>
            <a:rPr kumimoji="1" lang="ja-JP" altLang="ja-JP" sz="1100" b="0" i="0" baseline="0">
              <a:solidFill>
                <a:schemeClr val="dk1"/>
              </a:solidFill>
              <a:effectLst/>
              <a:latin typeface="+mn-lt"/>
              <a:ea typeface="+mn-ea"/>
              <a:cs typeface="+mn-cs"/>
            </a:rPr>
            <a:t>千円増）であり、財政調整基金積立金</a:t>
          </a:r>
          <a:r>
            <a:rPr kumimoji="1" lang="en-US" altLang="ja-JP" sz="1100" b="0" i="0" baseline="0">
              <a:solidFill>
                <a:schemeClr val="dk1"/>
              </a:solidFill>
              <a:effectLst/>
              <a:latin typeface="+mn-lt"/>
              <a:ea typeface="+mn-ea"/>
              <a:cs typeface="+mn-cs"/>
            </a:rPr>
            <a:t>945</a:t>
          </a:r>
          <a:r>
            <a:rPr kumimoji="1" lang="ja-JP" altLang="ja-JP" sz="1100" b="0" i="0" baseline="0">
              <a:solidFill>
                <a:schemeClr val="dk1"/>
              </a:solidFill>
              <a:effectLst/>
              <a:latin typeface="+mn-lt"/>
              <a:ea typeface="+mn-ea"/>
              <a:cs typeface="+mn-cs"/>
            </a:rPr>
            <a:t>千円（対前年度</a:t>
          </a:r>
          <a:r>
            <a:rPr kumimoji="1" lang="en-US" altLang="ja-JP" sz="1100" b="0" i="0" baseline="0">
              <a:solidFill>
                <a:schemeClr val="dk1"/>
              </a:solidFill>
              <a:effectLst/>
              <a:latin typeface="+mn-lt"/>
              <a:ea typeface="+mn-ea"/>
              <a:cs typeface="+mn-cs"/>
            </a:rPr>
            <a:t>55</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）、繰上償還</a:t>
          </a:r>
          <a:r>
            <a:rPr kumimoji="1" lang="en-US" altLang="ja-JP" sz="1100" b="0" i="0" baseline="0">
              <a:solidFill>
                <a:schemeClr val="dk1"/>
              </a:solidFill>
              <a:effectLst/>
              <a:latin typeface="+mn-lt"/>
              <a:ea typeface="+mn-ea"/>
              <a:cs typeface="+mn-cs"/>
            </a:rPr>
            <a:t>358,924</a:t>
          </a:r>
          <a:r>
            <a:rPr kumimoji="1" lang="ja-JP" altLang="ja-JP" sz="1100" b="0" i="0" baseline="0">
              <a:solidFill>
                <a:schemeClr val="dk1"/>
              </a:solidFill>
              <a:effectLst/>
              <a:latin typeface="+mn-lt"/>
              <a:ea typeface="+mn-ea"/>
              <a:cs typeface="+mn-cs"/>
            </a:rPr>
            <a:t>千円（対前年度</a:t>
          </a:r>
          <a:r>
            <a:rPr kumimoji="1" lang="en-US" altLang="ja-JP" sz="1100" b="0" i="0" baseline="0">
              <a:solidFill>
                <a:schemeClr val="dk1"/>
              </a:solidFill>
              <a:effectLst/>
              <a:latin typeface="+mn-lt"/>
              <a:ea typeface="+mn-ea"/>
              <a:cs typeface="+mn-cs"/>
            </a:rPr>
            <a:t>63,712</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）の影響により、実質単年度収支は</a:t>
          </a:r>
          <a:r>
            <a:rPr kumimoji="1" lang="en-US" altLang="ja-JP" sz="1100" b="0" i="0" baseline="0">
              <a:solidFill>
                <a:schemeClr val="dk1"/>
              </a:solidFill>
              <a:effectLst/>
              <a:latin typeface="+mn-lt"/>
              <a:ea typeface="+mn-ea"/>
              <a:cs typeface="+mn-cs"/>
            </a:rPr>
            <a:t>401,339</a:t>
          </a:r>
          <a:r>
            <a:rPr kumimoji="1" lang="ja-JP" altLang="ja-JP" sz="1100" b="0" i="0" baseline="0">
              <a:solidFill>
                <a:schemeClr val="dk1"/>
              </a:solidFill>
              <a:effectLst/>
              <a:latin typeface="+mn-lt"/>
              <a:ea typeface="+mn-ea"/>
              <a:cs typeface="+mn-cs"/>
            </a:rPr>
            <a:t>千円（対前年度</a:t>
          </a:r>
          <a:r>
            <a:rPr kumimoji="1" lang="en-US" altLang="ja-JP" sz="1100" b="0" i="0" baseline="0">
              <a:solidFill>
                <a:schemeClr val="dk1"/>
              </a:solidFill>
              <a:effectLst/>
              <a:latin typeface="+mn-lt"/>
              <a:ea typeface="+mn-ea"/>
              <a:cs typeface="+mn-cs"/>
            </a:rPr>
            <a:t>273,682</a:t>
          </a:r>
          <a:r>
            <a:rPr kumimoji="1" lang="ja-JP" altLang="ja-JP" sz="1100" b="0" i="0" baseline="0">
              <a:solidFill>
                <a:schemeClr val="dk1"/>
              </a:solidFill>
              <a:effectLst/>
              <a:latin typeface="+mn-lt"/>
              <a:ea typeface="+mn-ea"/>
              <a:cs typeface="+mn-cs"/>
            </a:rPr>
            <a:t>千円増）となった。</a:t>
          </a:r>
          <a:br>
            <a:rPr kumimoji="1" lang="ja-JP" altLang="ja-JP" sz="1100" b="0" i="0" baseline="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　これにより、標準財政規模比が実質収支額で</a:t>
          </a:r>
          <a:r>
            <a:rPr kumimoji="1" lang="en-US" altLang="ja-JP" sz="1100" b="0" i="0" baseline="0">
              <a:solidFill>
                <a:schemeClr val="dk1"/>
              </a:solidFill>
              <a:effectLst/>
              <a:latin typeface="+mn-lt"/>
              <a:ea typeface="+mn-ea"/>
              <a:cs typeface="+mn-cs"/>
            </a:rPr>
            <a:t>4.36</a:t>
          </a:r>
          <a:r>
            <a:rPr kumimoji="1" lang="ja-JP" altLang="ja-JP" sz="1100" b="0" i="0" baseline="0">
              <a:solidFill>
                <a:schemeClr val="dk1"/>
              </a:solidFill>
              <a:effectLst/>
              <a:latin typeface="+mn-lt"/>
              <a:ea typeface="+mn-ea"/>
              <a:cs typeface="+mn-cs"/>
            </a:rPr>
            <a:t>％（対前年度</a:t>
          </a:r>
          <a:r>
            <a:rPr kumimoji="1" lang="en-US" altLang="ja-JP" sz="1100" b="0" i="0" baseline="0">
              <a:solidFill>
                <a:schemeClr val="dk1"/>
              </a:solidFill>
              <a:effectLst/>
              <a:latin typeface="+mn-lt"/>
              <a:ea typeface="+mn-ea"/>
              <a:cs typeface="+mn-cs"/>
            </a:rPr>
            <a:t>0.49</a:t>
          </a:r>
          <a:r>
            <a:rPr kumimoji="1" lang="ja-JP" altLang="ja-JP" sz="1100" b="0" i="0" baseline="0">
              <a:solidFill>
                <a:schemeClr val="dk1"/>
              </a:solidFill>
              <a:effectLst/>
              <a:latin typeface="+mn-lt"/>
              <a:ea typeface="+mn-ea"/>
              <a:cs typeface="+mn-cs"/>
            </a:rPr>
            <a:t>％増）、実質単年度収支額で</a:t>
          </a:r>
          <a:r>
            <a:rPr kumimoji="1" lang="en-US" altLang="ja-JP" sz="1100" b="0" i="0" baseline="0">
              <a:solidFill>
                <a:schemeClr val="dk1"/>
              </a:solidFill>
              <a:effectLst/>
              <a:latin typeface="+mn-lt"/>
              <a:ea typeface="+mn-ea"/>
              <a:cs typeface="+mn-cs"/>
            </a:rPr>
            <a:t>6.50</a:t>
          </a:r>
          <a:r>
            <a:rPr kumimoji="1" lang="ja-JP" altLang="ja-JP" sz="1100" b="0" i="0" baseline="0">
              <a:solidFill>
                <a:schemeClr val="dk1"/>
              </a:solidFill>
              <a:effectLst/>
              <a:latin typeface="+mn-lt"/>
              <a:ea typeface="+mn-ea"/>
              <a:cs typeface="+mn-cs"/>
            </a:rPr>
            <a:t>％（対前年度</a:t>
          </a:r>
          <a:r>
            <a:rPr kumimoji="1" lang="en-US" altLang="ja-JP" sz="1100" b="0" i="0" baseline="0">
              <a:solidFill>
                <a:schemeClr val="dk1"/>
              </a:solidFill>
              <a:effectLst/>
              <a:latin typeface="+mn-lt"/>
              <a:ea typeface="+mn-ea"/>
              <a:cs typeface="+mn-cs"/>
            </a:rPr>
            <a:t>4.33</a:t>
          </a:r>
          <a:r>
            <a:rPr kumimoji="1" lang="ja-JP" altLang="ja-JP" sz="1100" b="0" i="0" baseline="0">
              <a:solidFill>
                <a:schemeClr val="dk1"/>
              </a:solidFill>
              <a:effectLst/>
              <a:latin typeface="+mn-lt"/>
              <a:ea typeface="+mn-ea"/>
              <a:cs typeface="+mn-cs"/>
            </a:rPr>
            <a:t>％増）となった。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ての会計において、赤字は算出されなかったが、一般会計から下水道事業等への繰出金の額が大きいことから、将来見込まれる施設更新に係る改修費や利用者数減少を見据え、料金改定の実施や更新費用の負担を平準化するよう財政健全化の実現に向けて努め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12566161</v>
      </c>
      <c r="BO4" s="464"/>
      <c r="BP4" s="464"/>
      <c r="BQ4" s="464"/>
      <c r="BR4" s="464"/>
      <c r="BS4" s="464"/>
      <c r="BT4" s="464"/>
      <c r="BU4" s="465"/>
      <c r="BV4" s="463">
        <v>10195236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4.4000000000000004</v>
      </c>
      <c r="CU4" s="648"/>
      <c r="CV4" s="648"/>
      <c r="CW4" s="648"/>
      <c r="CX4" s="648"/>
      <c r="CY4" s="648"/>
      <c r="CZ4" s="648"/>
      <c r="DA4" s="649"/>
      <c r="DB4" s="647">
        <v>3.9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12282848</v>
      </c>
      <c r="BO5" s="469"/>
      <c r="BP5" s="469"/>
      <c r="BQ5" s="469"/>
      <c r="BR5" s="469"/>
      <c r="BS5" s="469"/>
      <c r="BT5" s="469"/>
      <c r="BU5" s="470"/>
      <c r="BV5" s="468">
        <v>9926125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87.9</v>
      </c>
      <c r="CU5" s="439"/>
      <c r="CV5" s="439"/>
      <c r="CW5" s="439"/>
      <c r="CX5" s="439"/>
      <c r="CY5" s="439"/>
      <c r="CZ5" s="439"/>
      <c r="DA5" s="440"/>
      <c r="DB5" s="438">
        <v>91.9</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283313</v>
      </c>
      <c r="BO6" s="469"/>
      <c r="BP6" s="469"/>
      <c r="BQ6" s="469"/>
      <c r="BR6" s="469"/>
      <c r="BS6" s="469"/>
      <c r="BT6" s="469"/>
      <c r="BU6" s="470"/>
      <c r="BV6" s="468">
        <v>269111</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90.7</v>
      </c>
      <c r="CU6" s="622"/>
      <c r="CV6" s="622"/>
      <c r="CW6" s="622"/>
      <c r="CX6" s="622"/>
      <c r="CY6" s="622"/>
      <c r="CZ6" s="622"/>
      <c r="DA6" s="623"/>
      <c r="DB6" s="621">
        <v>94.8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13962</v>
      </c>
      <c r="BO7" s="469"/>
      <c r="BP7" s="469"/>
      <c r="BQ7" s="469"/>
      <c r="BR7" s="469"/>
      <c r="BS7" s="469"/>
      <c r="BT7" s="469"/>
      <c r="BU7" s="470"/>
      <c r="BV7" s="468">
        <v>41230</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6176771</v>
      </c>
      <c r="CU7" s="469"/>
      <c r="CV7" s="469"/>
      <c r="CW7" s="469"/>
      <c r="CX7" s="469"/>
      <c r="CY7" s="469"/>
      <c r="CZ7" s="469"/>
      <c r="DA7" s="470"/>
      <c r="DB7" s="468">
        <v>5893383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269351</v>
      </c>
      <c r="BO8" s="469"/>
      <c r="BP8" s="469"/>
      <c r="BQ8" s="469"/>
      <c r="BR8" s="469"/>
      <c r="BS8" s="469"/>
      <c r="BT8" s="469"/>
      <c r="BU8" s="470"/>
      <c r="BV8" s="468">
        <v>227881</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0.27</v>
      </c>
      <c r="CU8" s="582"/>
      <c r="CV8" s="582"/>
      <c r="CW8" s="582"/>
      <c r="CX8" s="582"/>
      <c r="CY8" s="582"/>
      <c r="CZ8" s="582"/>
      <c r="DA8" s="583"/>
      <c r="DB8" s="581">
        <v>0.27</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16055</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102</v>
      </c>
      <c r="AV9" s="526"/>
      <c r="AW9" s="526"/>
      <c r="AX9" s="526"/>
      <c r="AY9" s="448" t="s">
        <v>117</v>
      </c>
      <c r="AZ9" s="449"/>
      <c r="BA9" s="449"/>
      <c r="BB9" s="449"/>
      <c r="BC9" s="449"/>
      <c r="BD9" s="449"/>
      <c r="BE9" s="449"/>
      <c r="BF9" s="449"/>
      <c r="BG9" s="449"/>
      <c r="BH9" s="449"/>
      <c r="BI9" s="449"/>
      <c r="BJ9" s="449"/>
      <c r="BK9" s="449"/>
      <c r="BL9" s="449"/>
      <c r="BM9" s="450"/>
      <c r="BN9" s="468">
        <v>41470</v>
      </c>
      <c r="BO9" s="469"/>
      <c r="BP9" s="469"/>
      <c r="BQ9" s="469"/>
      <c r="BR9" s="469"/>
      <c r="BS9" s="469"/>
      <c r="BT9" s="469"/>
      <c r="BU9" s="470"/>
      <c r="BV9" s="468">
        <v>22555</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18</v>
      </c>
      <c r="CU9" s="439"/>
      <c r="CV9" s="439"/>
      <c r="CW9" s="439"/>
      <c r="CX9" s="439"/>
      <c r="CY9" s="439"/>
      <c r="CZ9" s="439"/>
      <c r="DA9" s="440"/>
      <c r="DB9" s="438">
        <v>19.8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16550</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945</v>
      </c>
      <c r="BO10" s="469"/>
      <c r="BP10" s="469"/>
      <c r="BQ10" s="469"/>
      <c r="BR10" s="469"/>
      <c r="BS10" s="469"/>
      <c r="BT10" s="469"/>
      <c r="BU10" s="470"/>
      <c r="BV10" s="468">
        <v>890</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94</v>
      </c>
      <c r="AV11" s="526"/>
      <c r="AW11" s="526"/>
      <c r="AX11" s="526"/>
      <c r="AY11" s="448" t="s">
        <v>127</v>
      </c>
      <c r="AZ11" s="449"/>
      <c r="BA11" s="449"/>
      <c r="BB11" s="449"/>
      <c r="BC11" s="449"/>
      <c r="BD11" s="449"/>
      <c r="BE11" s="449"/>
      <c r="BF11" s="449"/>
      <c r="BG11" s="449"/>
      <c r="BH11" s="449"/>
      <c r="BI11" s="449"/>
      <c r="BJ11" s="449"/>
      <c r="BK11" s="449"/>
      <c r="BL11" s="449"/>
      <c r="BM11" s="450"/>
      <c r="BN11" s="468">
        <v>358924</v>
      </c>
      <c r="BO11" s="469"/>
      <c r="BP11" s="469"/>
      <c r="BQ11" s="469"/>
      <c r="BR11" s="469"/>
      <c r="BS11" s="469"/>
      <c r="BT11" s="469"/>
      <c r="BU11" s="470"/>
      <c r="BV11" s="468">
        <v>295212</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16741</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191000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16650</v>
      </c>
      <c r="S13" s="572"/>
      <c r="T13" s="572"/>
      <c r="U13" s="572"/>
      <c r="V13" s="573"/>
      <c r="W13" s="559" t="s">
        <v>140</v>
      </c>
      <c r="X13" s="481"/>
      <c r="Y13" s="481"/>
      <c r="Z13" s="481"/>
      <c r="AA13" s="481"/>
      <c r="AB13" s="482"/>
      <c r="AC13" s="444">
        <v>1258</v>
      </c>
      <c r="AD13" s="445"/>
      <c r="AE13" s="445"/>
      <c r="AF13" s="445"/>
      <c r="AG13" s="446"/>
      <c r="AH13" s="444">
        <v>1465</v>
      </c>
      <c r="AI13" s="445"/>
      <c r="AJ13" s="445"/>
      <c r="AK13" s="445"/>
      <c r="AL13" s="447"/>
      <c r="AM13" s="537" t="s">
        <v>141</v>
      </c>
      <c r="AN13" s="442"/>
      <c r="AO13" s="442"/>
      <c r="AP13" s="442"/>
      <c r="AQ13" s="442"/>
      <c r="AR13" s="442"/>
      <c r="AS13" s="442"/>
      <c r="AT13" s="443"/>
      <c r="AU13" s="525" t="s">
        <v>135</v>
      </c>
      <c r="AV13" s="526"/>
      <c r="AW13" s="526"/>
      <c r="AX13" s="526"/>
      <c r="AY13" s="448" t="s">
        <v>142</v>
      </c>
      <c r="AZ13" s="449"/>
      <c r="BA13" s="449"/>
      <c r="BB13" s="449"/>
      <c r="BC13" s="449"/>
      <c r="BD13" s="449"/>
      <c r="BE13" s="449"/>
      <c r="BF13" s="449"/>
      <c r="BG13" s="449"/>
      <c r="BH13" s="449"/>
      <c r="BI13" s="449"/>
      <c r="BJ13" s="449"/>
      <c r="BK13" s="449"/>
      <c r="BL13" s="449"/>
      <c r="BM13" s="450"/>
      <c r="BN13" s="468">
        <v>401339</v>
      </c>
      <c r="BO13" s="469"/>
      <c r="BP13" s="469"/>
      <c r="BQ13" s="469"/>
      <c r="BR13" s="469"/>
      <c r="BS13" s="469"/>
      <c r="BT13" s="469"/>
      <c r="BU13" s="470"/>
      <c r="BV13" s="468">
        <v>127657</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9</v>
      </c>
      <c r="CU13" s="439"/>
      <c r="CV13" s="439"/>
      <c r="CW13" s="439"/>
      <c r="CX13" s="439"/>
      <c r="CY13" s="439"/>
      <c r="CZ13" s="439"/>
      <c r="DA13" s="440"/>
      <c r="DB13" s="438">
        <v>11.4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16835</v>
      </c>
      <c r="S14" s="572"/>
      <c r="T14" s="572"/>
      <c r="U14" s="572"/>
      <c r="V14" s="573"/>
      <c r="W14" s="574"/>
      <c r="X14" s="484"/>
      <c r="Y14" s="484"/>
      <c r="Z14" s="484"/>
      <c r="AA14" s="484"/>
      <c r="AB14" s="485"/>
      <c r="AC14" s="564">
        <v>14.7</v>
      </c>
      <c r="AD14" s="565"/>
      <c r="AE14" s="565"/>
      <c r="AF14" s="565"/>
      <c r="AG14" s="566"/>
      <c r="AH14" s="564">
        <v>17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16.899999999999999</v>
      </c>
      <c r="CU14" s="576"/>
      <c r="CV14" s="576"/>
      <c r="CW14" s="576"/>
      <c r="CX14" s="576"/>
      <c r="CY14" s="576"/>
      <c r="CZ14" s="576"/>
      <c r="DA14" s="577"/>
      <c r="DB14" s="575">
        <v>27.9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16732</v>
      </c>
      <c r="S15" s="572"/>
      <c r="T15" s="572"/>
      <c r="U15" s="572"/>
      <c r="V15" s="573"/>
      <c r="W15" s="559" t="s">
        <v>146</v>
      </c>
      <c r="X15" s="481"/>
      <c r="Y15" s="481"/>
      <c r="Z15" s="481"/>
      <c r="AA15" s="481"/>
      <c r="AB15" s="482"/>
      <c r="AC15" s="444">
        <v>1786</v>
      </c>
      <c r="AD15" s="445"/>
      <c r="AE15" s="445"/>
      <c r="AF15" s="445"/>
      <c r="AG15" s="446"/>
      <c r="AH15" s="444">
        <v>1821</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1543242</v>
      </c>
      <c r="BO15" s="464"/>
      <c r="BP15" s="464"/>
      <c r="BQ15" s="464"/>
      <c r="BR15" s="464"/>
      <c r="BS15" s="464"/>
      <c r="BT15" s="464"/>
      <c r="BU15" s="465"/>
      <c r="BV15" s="463">
        <v>1455701</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20.9</v>
      </c>
      <c r="AD16" s="565"/>
      <c r="AE16" s="565"/>
      <c r="AF16" s="565"/>
      <c r="AG16" s="566"/>
      <c r="AH16" s="564">
        <v>21.1</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5619258</v>
      </c>
      <c r="BO16" s="469"/>
      <c r="BP16" s="469"/>
      <c r="BQ16" s="469"/>
      <c r="BR16" s="469"/>
      <c r="BS16" s="469"/>
      <c r="BT16" s="469"/>
      <c r="BU16" s="470"/>
      <c r="BV16" s="468">
        <v>5290506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5491</v>
      </c>
      <c r="AD17" s="445"/>
      <c r="AE17" s="445"/>
      <c r="AF17" s="445"/>
      <c r="AG17" s="446"/>
      <c r="AH17" s="444">
        <v>5335</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1912921</v>
      </c>
      <c r="BO17" s="469"/>
      <c r="BP17" s="469"/>
      <c r="BQ17" s="469"/>
      <c r="BR17" s="469"/>
      <c r="BS17" s="469"/>
      <c r="BT17" s="469"/>
      <c r="BU17" s="470"/>
      <c r="BV17" s="468">
        <v>1822425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77.94</v>
      </c>
      <c r="M18" s="533"/>
      <c r="N18" s="533"/>
      <c r="O18" s="533"/>
      <c r="P18" s="533"/>
      <c r="Q18" s="533"/>
      <c r="R18" s="534"/>
      <c r="S18" s="534"/>
      <c r="T18" s="534"/>
      <c r="U18" s="534"/>
      <c r="V18" s="535"/>
      <c r="W18" s="549"/>
      <c r="X18" s="550"/>
      <c r="Y18" s="550"/>
      <c r="Z18" s="550"/>
      <c r="AA18" s="550"/>
      <c r="AB18" s="560"/>
      <c r="AC18" s="432">
        <v>64.3</v>
      </c>
      <c r="AD18" s="433"/>
      <c r="AE18" s="433"/>
      <c r="AF18" s="433"/>
      <c r="AG18" s="536"/>
      <c r="AH18" s="432">
        <v>61.9</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5416943</v>
      </c>
      <c r="BO18" s="469"/>
      <c r="BP18" s="469"/>
      <c r="BQ18" s="469"/>
      <c r="BR18" s="469"/>
      <c r="BS18" s="469"/>
      <c r="BT18" s="469"/>
      <c r="BU18" s="470"/>
      <c r="BV18" s="468">
        <v>5492342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206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7146044</v>
      </c>
      <c r="BO19" s="469"/>
      <c r="BP19" s="469"/>
      <c r="BQ19" s="469"/>
      <c r="BR19" s="469"/>
      <c r="BS19" s="469"/>
      <c r="BT19" s="469"/>
      <c r="BU19" s="470"/>
      <c r="BV19" s="468">
        <v>6870182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5682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12960192</v>
      </c>
      <c r="BO23" s="469"/>
      <c r="BP23" s="469"/>
      <c r="BQ23" s="469"/>
      <c r="BR23" s="469"/>
      <c r="BS23" s="469"/>
      <c r="BT23" s="469"/>
      <c r="BU23" s="470"/>
      <c r="BV23" s="468">
        <v>12638319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8270</v>
      </c>
      <c r="R24" s="445"/>
      <c r="S24" s="445"/>
      <c r="T24" s="445"/>
      <c r="U24" s="445"/>
      <c r="V24" s="446"/>
      <c r="W24" s="510"/>
      <c r="X24" s="501"/>
      <c r="Y24" s="502"/>
      <c r="Z24" s="441" t="s">
        <v>170</v>
      </c>
      <c r="AA24" s="442"/>
      <c r="AB24" s="442"/>
      <c r="AC24" s="442"/>
      <c r="AD24" s="442"/>
      <c r="AE24" s="442"/>
      <c r="AF24" s="442"/>
      <c r="AG24" s="443"/>
      <c r="AH24" s="444">
        <v>174</v>
      </c>
      <c r="AI24" s="445"/>
      <c r="AJ24" s="445"/>
      <c r="AK24" s="445"/>
      <c r="AL24" s="446"/>
      <c r="AM24" s="444">
        <v>503208</v>
      </c>
      <c r="AN24" s="445"/>
      <c r="AO24" s="445"/>
      <c r="AP24" s="445"/>
      <c r="AQ24" s="445"/>
      <c r="AR24" s="446"/>
      <c r="AS24" s="444">
        <v>2892</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11782220</v>
      </c>
      <c r="BO24" s="469"/>
      <c r="BP24" s="469"/>
      <c r="BQ24" s="469"/>
      <c r="BR24" s="469"/>
      <c r="BS24" s="469"/>
      <c r="BT24" s="469"/>
      <c r="BU24" s="470"/>
      <c r="BV24" s="468">
        <v>11847709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6620</v>
      </c>
      <c r="R25" s="445"/>
      <c r="S25" s="445"/>
      <c r="T25" s="445"/>
      <c r="U25" s="445"/>
      <c r="V25" s="446"/>
      <c r="W25" s="510"/>
      <c r="X25" s="501"/>
      <c r="Y25" s="502"/>
      <c r="Z25" s="441" t="s">
        <v>173</v>
      </c>
      <c r="AA25" s="442"/>
      <c r="AB25" s="442"/>
      <c r="AC25" s="442"/>
      <c r="AD25" s="442"/>
      <c r="AE25" s="442"/>
      <c r="AF25" s="442"/>
      <c r="AG25" s="443"/>
      <c r="AH25" s="444" t="s">
        <v>138</v>
      </c>
      <c r="AI25" s="445"/>
      <c r="AJ25" s="445"/>
      <c r="AK25" s="445"/>
      <c r="AL25" s="446"/>
      <c r="AM25" s="444" t="s">
        <v>138</v>
      </c>
      <c r="AN25" s="445"/>
      <c r="AO25" s="445"/>
      <c r="AP25" s="445"/>
      <c r="AQ25" s="445"/>
      <c r="AR25" s="446"/>
      <c r="AS25" s="444" t="s">
        <v>138</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16003</v>
      </c>
      <c r="BO25" s="464"/>
      <c r="BP25" s="464"/>
      <c r="BQ25" s="464"/>
      <c r="BR25" s="464"/>
      <c r="BS25" s="464"/>
      <c r="BT25" s="464"/>
      <c r="BU25" s="465"/>
      <c r="BV25" s="463">
        <v>21600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6210</v>
      </c>
      <c r="R26" s="445"/>
      <c r="S26" s="445"/>
      <c r="T26" s="445"/>
      <c r="U26" s="445"/>
      <c r="V26" s="446"/>
      <c r="W26" s="510"/>
      <c r="X26" s="501"/>
      <c r="Y26" s="502"/>
      <c r="Z26" s="441" t="s">
        <v>176</v>
      </c>
      <c r="AA26" s="523"/>
      <c r="AB26" s="523"/>
      <c r="AC26" s="523"/>
      <c r="AD26" s="523"/>
      <c r="AE26" s="523"/>
      <c r="AF26" s="523"/>
      <c r="AG26" s="524"/>
      <c r="AH26" s="444">
        <v>6</v>
      </c>
      <c r="AI26" s="445"/>
      <c r="AJ26" s="445"/>
      <c r="AK26" s="445"/>
      <c r="AL26" s="446"/>
      <c r="AM26" s="444">
        <v>15318</v>
      </c>
      <c r="AN26" s="445"/>
      <c r="AO26" s="445"/>
      <c r="AP26" s="445"/>
      <c r="AQ26" s="445"/>
      <c r="AR26" s="446"/>
      <c r="AS26" s="444">
        <v>2553</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3310</v>
      </c>
      <c r="R27" s="445"/>
      <c r="S27" s="445"/>
      <c r="T27" s="445"/>
      <c r="U27" s="445"/>
      <c r="V27" s="446"/>
      <c r="W27" s="510"/>
      <c r="X27" s="501"/>
      <c r="Y27" s="502"/>
      <c r="Z27" s="441" t="s">
        <v>179</v>
      </c>
      <c r="AA27" s="442"/>
      <c r="AB27" s="442"/>
      <c r="AC27" s="442"/>
      <c r="AD27" s="442"/>
      <c r="AE27" s="442"/>
      <c r="AF27" s="442"/>
      <c r="AG27" s="443"/>
      <c r="AH27" s="444">
        <v>2</v>
      </c>
      <c r="AI27" s="445"/>
      <c r="AJ27" s="445"/>
      <c r="AK27" s="445"/>
      <c r="AL27" s="446"/>
      <c r="AM27" s="444" t="s">
        <v>180</v>
      </c>
      <c r="AN27" s="445"/>
      <c r="AO27" s="445"/>
      <c r="AP27" s="445"/>
      <c r="AQ27" s="445"/>
      <c r="AR27" s="446"/>
      <c r="AS27" s="444" t="s">
        <v>180</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224743</v>
      </c>
      <c r="BO27" s="472"/>
      <c r="BP27" s="472"/>
      <c r="BQ27" s="472"/>
      <c r="BR27" s="472"/>
      <c r="BS27" s="472"/>
      <c r="BT27" s="472"/>
      <c r="BU27" s="473"/>
      <c r="BV27" s="471">
        <v>224740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2400</v>
      </c>
      <c r="R28" s="445"/>
      <c r="S28" s="445"/>
      <c r="T28" s="445"/>
      <c r="U28" s="445"/>
      <c r="V28" s="446"/>
      <c r="W28" s="510"/>
      <c r="X28" s="501"/>
      <c r="Y28" s="502"/>
      <c r="Z28" s="441" t="s">
        <v>183</v>
      </c>
      <c r="AA28" s="442"/>
      <c r="AB28" s="442"/>
      <c r="AC28" s="442"/>
      <c r="AD28" s="442"/>
      <c r="AE28" s="442"/>
      <c r="AF28" s="442"/>
      <c r="AG28" s="443"/>
      <c r="AH28" s="444" t="s">
        <v>138</v>
      </c>
      <c r="AI28" s="445"/>
      <c r="AJ28" s="445"/>
      <c r="AK28" s="445"/>
      <c r="AL28" s="446"/>
      <c r="AM28" s="444" t="s">
        <v>138</v>
      </c>
      <c r="AN28" s="445"/>
      <c r="AO28" s="445"/>
      <c r="AP28" s="445"/>
      <c r="AQ28" s="445"/>
      <c r="AR28" s="446"/>
      <c r="AS28" s="444" t="s">
        <v>138</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2391685</v>
      </c>
      <c r="BO28" s="464"/>
      <c r="BP28" s="464"/>
      <c r="BQ28" s="464"/>
      <c r="BR28" s="464"/>
      <c r="BS28" s="464"/>
      <c r="BT28" s="464"/>
      <c r="BU28" s="465"/>
      <c r="BV28" s="463">
        <v>2390740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10</v>
      </c>
      <c r="M29" s="445"/>
      <c r="N29" s="445"/>
      <c r="O29" s="445"/>
      <c r="P29" s="446"/>
      <c r="Q29" s="444">
        <v>2240</v>
      </c>
      <c r="R29" s="445"/>
      <c r="S29" s="445"/>
      <c r="T29" s="445"/>
      <c r="U29" s="445"/>
      <c r="V29" s="446"/>
      <c r="W29" s="511"/>
      <c r="X29" s="512"/>
      <c r="Y29" s="513"/>
      <c r="Z29" s="441" t="s">
        <v>186</v>
      </c>
      <c r="AA29" s="442"/>
      <c r="AB29" s="442"/>
      <c r="AC29" s="442"/>
      <c r="AD29" s="442"/>
      <c r="AE29" s="442"/>
      <c r="AF29" s="442"/>
      <c r="AG29" s="443"/>
      <c r="AH29" s="444">
        <v>176</v>
      </c>
      <c r="AI29" s="445"/>
      <c r="AJ29" s="445"/>
      <c r="AK29" s="445"/>
      <c r="AL29" s="446"/>
      <c r="AM29" s="444">
        <v>510430</v>
      </c>
      <c r="AN29" s="445"/>
      <c r="AO29" s="445"/>
      <c r="AP29" s="445"/>
      <c r="AQ29" s="445"/>
      <c r="AR29" s="446"/>
      <c r="AS29" s="444">
        <v>2900</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1096466</v>
      </c>
      <c r="BO29" s="469"/>
      <c r="BP29" s="469"/>
      <c r="BQ29" s="469"/>
      <c r="BR29" s="469"/>
      <c r="BS29" s="469"/>
      <c r="BT29" s="469"/>
      <c r="BU29" s="470"/>
      <c r="BV29" s="468">
        <v>1056367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92.4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2218045</v>
      </c>
      <c r="BO30" s="472"/>
      <c r="BP30" s="472"/>
      <c r="BQ30" s="472"/>
      <c r="BR30" s="472"/>
      <c r="BS30" s="472"/>
      <c r="BT30" s="472"/>
      <c r="BU30" s="473"/>
      <c r="BV30" s="471">
        <v>2261871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195</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IF('各会計、関係団体の財政状況及び健全化判断比率'!B33="","",'各会計、関係団体の財政状況及び健全化判断比率'!B33)</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鳥取中部ふるさと広域連合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湯梨浜町土地開発公社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住宅新築資金等貸付事業特別会計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IF('各会計、関係団体の財政状況及び健全化判断比率'!B32="","",'各会計、関係団体の財政状況及び健全化判断比率'!B32)</f>
        <v>国民宿舎事業特別会計</v>
      </c>
      <c r="AP35" s="426"/>
      <c r="AQ35" s="426"/>
      <c r="AR35" s="426"/>
      <c r="AS35" s="426"/>
      <c r="AT35" s="426"/>
      <c r="AU35" s="426"/>
      <c r="AV35" s="426"/>
      <c r="AW35" s="426"/>
      <c r="AX35" s="426"/>
      <c r="AY35" s="426"/>
      <c r="AZ35" s="426"/>
      <c r="BA35" s="426"/>
      <c r="BB35" s="426"/>
      <c r="BC35" s="426"/>
      <c r="BD35" s="214"/>
      <c r="BE35" s="427">
        <f t="shared" ref="BE35:BE43" si="1">IF(BG35="","",BE34+1)</f>
        <v>10</v>
      </c>
      <c r="BF35" s="427"/>
      <c r="BG35" s="426" t="str">
        <f>IF('各会計、関係団体の財政状況及び健全化判断比率'!B34="","",'各会計、関係団体の財政状況及び健全化判断比率'!B34)</f>
        <v>農業集落排水処理事業特別会計</v>
      </c>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鳥取中部ふるさと広域連合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ゆりはま温泉公社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高齢者及び障がい者住宅整備資金貸付事業特別会計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11</v>
      </c>
      <c r="BF36" s="427"/>
      <c r="BG36" s="426" t="str">
        <f>IF('各会計、関係団体の財政状況及び健全化判断比率'!B35="","",'各会計、関係団体の財政状況及び健全化判断比率'!B35)</f>
        <v>温泉事業特別会計</v>
      </c>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鳥取中部ふるさと広域連合</v>
      </c>
      <c r="BZ36" s="426"/>
      <c r="CA36" s="426"/>
      <c r="CB36" s="426"/>
      <c r="CC36" s="426"/>
      <c r="CD36" s="426"/>
      <c r="CE36" s="426"/>
      <c r="CF36" s="426"/>
      <c r="CG36" s="426"/>
      <c r="CH36" s="426"/>
      <c r="CI36" s="426"/>
      <c r="CJ36" s="426"/>
      <c r="CK36" s="426"/>
      <c r="CL36" s="426"/>
      <c r="CM36" s="426"/>
      <c r="CN36" s="214"/>
      <c r="CO36" s="427">
        <f t="shared" si="3"/>
        <v>20</v>
      </c>
      <c r="CP36" s="427"/>
      <c r="CQ36" s="426" t="str">
        <f>IF('各会計、関係団体の財政状況及び健全化判断比率'!BS9="","",'各会計、関係団体の財政状況及び健全化判断比率'!BS9)</f>
        <v>鳥取中央有線放送</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鳥取県後期高齢者医療広域連合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16</v>
      </c>
      <c r="BX38" s="427"/>
      <c r="BY38" s="426" t="str">
        <f>IF('各会計、関係団体の財政状況及び健全化判断比率'!B72="","",'各会計、関係団体の財政状況及び健全化判断比率'!B72)</f>
        <v>鳥取県後期高齢者医療広域連合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17</v>
      </c>
      <c r="BX39" s="427"/>
      <c r="BY39" s="426" t="str">
        <f>IF('各会計、関係団体の財政状況及び健全化判断比率'!B73="","",'各会計、関係団体の財政状況及び健全化判断比率'!B73)</f>
        <v>鳥取県町村総合事務組合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DEWblJwtMxFxim6nxTT8odv65MASX3MxIYuAAe8pHOolKwDdYW9fG10pq1xT832cpiY8XnW85r/mPIveryU3QA==" saltValue="FJ9CCf2PFdHdx3rlXGqqg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50" t="s">
        <v>581</v>
      </c>
      <c r="D34" s="1250"/>
      <c r="E34" s="1251"/>
      <c r="F34" s="32">
        <v>7.07</v>
      </c>
      <c r="G34" s="33">
        <v>7.56</v>
      </c>
      <c r="H34" s="33">
        <v>7.29</v>
      </c>
      <c r="I34" s="33">
        <v>7.82</v>
      </c>
      <c r="J34" s="34">
        <v>7.4</v>
      </c>
      <c r="K34" s="22"/>
      <c r="L34" s="22"/>
      <c r="M34" s="22"/>
      <c r="N34" s="22"/>
      <c r="O34" s="22"/>
      <c r="P34" s="22"/>
    </row>
    <row r="35" spans="1:16" ht="39" customHeight="1" x14ac:dyDescent="0.15">
      <c r="A35" s="22"/>
      <c r="B35" s="35"/>
      <c r="C35" s="1244" t="s">
        <v>582</v>
      </c>
      <c r="D35" s="1245"/>
      <c r="E35" s="1246"/>
      <c r="F35" s="36">
        <v>5.57</v>
      </c>
      <c r="G35" s="37">
        <v>4.6500000000000004</v>
      </c>
      <c r="H35" s="37">
        <v>3.37</v>
      </c>
      <c r="I35" s="37">
        <v>3.86</v>
      </c>
      <c r="J35" s="38">
        <v>4.3600000000000003</v>
      </c>
      <c r="K35" s="22"/>
      <c r="L35" s="22"/>
      <c r="M35" s="22"/>
      <c r="N35" s="22"/>
      <c r="O35" s="22"/>
      <c r="P35" s="22"/>
    </row>
    <row r="36" spans="1:16" ht="39" customHeight="1" x14ac:dyDescent="0.15">
      <c r="A36" s="22"/>
      <c r="B36" s="35"/>
      <c r="C36" s="1244" t="s">
        <v>583</v>
      </c>
      <c r="D36" s="1245"/>
      <c r="E36" s="1246"/>
      <c r="F36" s="36">
        <v>2.39</v>
      </c>
      <c r="G36" s="37">
        <v>1.1499999999999999</v>
      </c>
      <c r="H36" s="37">
        <v>17.72</v>
      </c>
      <c r="I36" s="37">
        <v>1.27</v>
      </c>
      <c r="J36" s="38">
        <v>0.45</v>
      </c>
      <c r="K36" s="22"/>
      <c r="L36" s="22"/>
      <c r="M36" s="22"/>
      <c r="N36" s="22"/>
      <c r="O36" s="22"/>
      <c r="P36" s="22"/>
    </row>
    <row r="37" spans="1:16" ht="39" customHeight="1" x14ac:dyDescent="0.15">
      <c r="A37" s="22"/>
      <c r="B37" s="35"/>
      <c r="C37" s="1244" t="s">
        <v>584</v>
      </c>
      <c r="D37" s="1245"/>
      <c r="E37" s="1246"/>
      <c r="F37" s="36">
        <v>1.4</v>
      </c>
      <c r="G37" s="37">
        <v>0.13</v>
      </c>
      <c r="H37" s="37">
        <v>0.04</v>
      </c>
      <c r="I37" s="37">
        <v>0.14000000000000001</v>
      </c>
      <c r="J37" s="38">
        <v>0.04</v>
      </c>
      <c r="K37" s="22"/>
      <c r="L37" s="22"/>
      <c r="M37" s="22"/>
      <c r="N37" s="22"/>
      <c r="O37" s="22"/>
      <c r="P37" s="22"/>
    </row>
    <row r="38" spans="1:16" ht="39" customHeight="1" x14ac:dyDescent="0.15">
      <c r="A38" s="22"/>
      <c r="B38" s="35"/>
      <c r="C38" s="1244" t="s">
        <v>585</v>
      </c>
      <c r="D38" s="1245"/>
      <c r="E38" s="1246"/>
      <c r="F38" s="36">
        <v>0.03</v>
      </c>
      <c r="G38" s="37">
        <v>0.03</v>
      </c>
      <c r="H38" s="37">
        <v>0.03</v>
      </c>
      <c r="I38" s="37">
        <v>0.08</v>
      </c>
      <c r="J38" s="38">
        <v>0.03</v>
      </c>
      <c r="K38" s="22"/>
      <c r="L38" s="22"/>
      <c r="M38" s="22"/>
      <c r="N38" s="22"/>
      <c r="O38" s="22"/>
      <c r="P38" s="22"/>
    </row>
    <row r="39" spans="1:16" ht="39" customHeight="1" x14ac:dyDescent="0.15">
      <c r="A39" s="22"/>
      <c r="B39" s="35"/>
      <c r="C39" s="1244" t="s">
        <v>586</v>
      </c>
      <c r="D39" s="1245"/>
      <c r="E39" s="1246"/>
      <c r="F39" s="36">
        <v>0</v>
      </c>
      <c r="G39" s="37">
        <v>0</v>
      </c>
      <c r="H39" s="37">
        <v>0</v>
      </c>
      <c r="I39" s="37">
        <v>0</v>
      </c>
      <c r="J39" s="38">
        <v>0</v>
      </c>
      <c r="K39" s="22"/>
      <c r="L39" s="22"/>
      <c r="M39" s="22"/>
      <c r="N39" s="22"/>
      <c r="O39" s="22"/>
      <c r="P39" s="22"/>
    </row>
    <row r="40" spans="1:16" ht="39" customHeight="1" x14ac:dyDescent="0.15">
      <c r="A40" s="22"/>
      <c r="B40" s="35"/>
      <c r="C40" s="1244" t="s">
        <v>587</v>
      </c>
      <c r="D40" s="1245"/>
      <c r="E40" s="1246"/>
      <c r="F40" s="36">
        <v>0</v>
      </c>
      <c r="G40" s="37">
        <v>0</v>
      </c>
      <c r="H40" s="37">
        <v>0</v>
      </c>
      <c r="I40" s="37">
        <v>0</v>
      </c>
      <c r="J40" s="38">
        <v>0</v>
      </c>
      <c r="K40" s="22"/>
      <c r="L40" s="22"/>
      <c r="M40" s="22"/>
      <c r="N40" s="22"/>
      <c r="O40" s="22"/>
      <c r="P40" s="22"/>
    </row>
    <row r="41" spans="1:16" ht="39" customHeight="1" x14ac:dyDescent="0.15">
      <c r="A41" s="22"/>
      <c r="B41" s="35"/>
      <c r="C41" s="1244" t="s">
        <v>588</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589</v>
      </c>
      <c r="D42" s="1245"/>
      <c r="E42" s="1246"/>
      <c r="F42" s="36" t="s">
        <v>533</v>
      </c>
      <c r="G42" s="37" t="s">
        <v>533</v>
      </c>
      <c r="H42" s="37" t="s">
        <v>533</v>
      </c>
      <c r="I42" s="37" t="s">
        <v>533</v>
      </c>
      <c r="J42" s="38" t="s">
        <v>533</v>
      </c>
      <c r="K42" s="22"/>
      <c r="L42" s="22"/>
      <c r="M42" s="22"/>
      <c r="N42" s="22"/>
      <c r="O42" s="22"/>
      <c r="P42" s="22"/>
    </row>
    <row r="43" spans="1:16" ht="39" customHeight="1" thickBot="1" x14ac:dyDescent="0.2">
      <c r="A43" s="22"/>
      <c r="B43" s="40"/>
      <c r="C43" s="1247" t="s">
        <v>590</v>
      </c>
      <c r="D43" s="1248"/>
      <c r="E43" s="1249"/>
      <c r="F43" s="41">
        <v>0.39</v>
      </c>
      <c r="G43" s="42">
        <v>0.26</v>
      </c>
      <c r="H43" s="42">
        <v>0.77</v>
      </c>
      <c r="I43" s="42">
        <v>0.06</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Fe/zuTN00gQ9GARoyTvrCWwxc7+DjtrS0OV/z7x9Z+UouSk6H6Eouuj/aghcq0z4D3q3lM7M3nHnJ9OWM1Hrw==" saltValue="1GV2y+dSgervfbwYbAh0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1381</v>
      </c>
      <c r="L45" s="60">
        <v>1296</v>
      </c>
      <c r="M45" s="60">
        <v>1259</v>
      </c>
      <c r="N45" s="60">
        <v>1072</v>
      </c>
      <c r="O45" s="61">
        <v>934</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533</v>
      </c>
      <c r="L46" s="64" t="s">
        <v>533</v>
      </c>
      <c r="M46" s="64" t="s">
        <v>533</v>
      </c>
      <c r="N46" s="64" t="s">
        <v>533</v>
      </c>
      <c r="O46" s="65" t="s">
        <v>533</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533</v>
      </c>
      <c r="L47" s="64" t="s">
        <v>533</v>
      </c>
      <c r="M47" s="64" t="s">
        <v>533</v>
      </c>
      <c r="N47" s="64" t="s">
        <v>533</v>
      </c>
      <c r="O47" s="65" t="s">
        <v>533</v>
      </c>
      <c r="P47" s="48"/>
      <c r="Q47" s="48"/>
      <c r="R47" s="48"/>
      <c r="S47" s="48"/>
      <c r="T47" s="48"/>
      <c r="U47" s="48"/>
    </row>
    <row r="48" spans="1:21" ht="30.75" customHeight="1" x14ac:dyDescent="0.15">
      <c r="A48" s="48"/>
      <c r="B48" s="1272"/>
      <c r="C48" s="1273"/>
      <c r="D48" s="62"/>
      <c r="E48" s="1254" t="s">
        <v>15</v>
      </c>
      <c r="F48" s="1254"/>
      <c r="G48" s="1254"/>
      <c r="H48" s="1254"/>
      <c r="I48" s="1254"/>
      <c r="J48" s="1255"/>
      <c r="K48" s="63">
        <v>645</v>
      </c>
      <c r="L48" s="64">
        <v>617</v>
      </c>
      <c r="M48" s="64">
        <v>587</v>
      </c>
      <c r="N48" s="64">
        <v>562</v>
      </c>
      <c r="O48" s="65">
        <v>517</v>
      </c>
      <c r="P48" s="48"/>
      <c r="Q48" s="48"/>
      <c r="R48" s="48"/>
      <c r="S48" s="48"/>
      <c r="T48" s="48"/>
      <c r="U48" s="48"/>
    </row>
    <row r="49" spans="1:21" ht="30.75" customHeight="1" x14ac:dyDescent="0.15">
      <c r="A49" s="48"/>
      <c r="B49" s="1272"/>
      <c r="C49" s="1273"/>
      <c r="D49" s="62"/>
      <c r="E49" s="1254" t="s">
        <v>16</v>
      </c>
      <c r="F49" s="1254"/>
      <c r="G49" s="1254"/>
      <c r="H49" s="1254"/>
      <c r="I49" s="1254"/>
      <c r="J49" s="1255"/>
      <c r="K49" s="63">
        <v>36</v>
      </c>
      <c r="L49" s="64">
        <v>35</v>
      </c>
      <c r="M49" s="64">
        <v>20</v>
      </c>
      <c r="N49" s="64">
        <v>27</v>
      </c>
      <c r="O49" s="65">
        <v>30</v>
      </c>
      <c r="P49" s="48"/>
      <c r="Q49" s="48"/>
      <c r="R49" s="48"/>
      <c r="S49" s="48"/>
      <c r="T49" s="48"/>
      <c r="U49" s="48"/>
    </row>
    <row r="50" spans="1:21" ht="30.75" customHeight="1" x14ac:dyDescent="0.15">
      <c r="A50" s="48"/>
      <c r="B50" s="1272"/>
      <c r="C50" s="1273"/>
      <c r="D50" s="62"/>
      <c r="E50" s="1254" t="s">
        <v>17</v>
      </c>
      <c r="F50" s="1254"/>
      <c r="G50" s="1254"/>
      <c r="H50" s="1254"/>
      <c r="I50" s="1254"/>
      <c r="J50" s="1255"/>
      <c r="K50" s="63">
        <v>1</v>
      </c>
      <c r="L50" s="64">
        <v>1</v>
      </c>
      <c r="M50" s="64">
        <v>1</v>
      </c>
      <c r="N50" s="64">
        <v>2</v>
      </c>
      <c r="O50" s="65">
        <v>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533</v>
      </c>
      <c r="L51" s="64" t="s">
        <v>533</v>
      </c>
      <c r="M51" s="64" t="s">
        <v>533</v>
      </c>
      <c r="N51" s="64" t="s">
        <v>533</v>
      </c>
      <c r="O51" s="65" t="s">
        <v>533</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1346</v>
      </c>
      <c r="L52" s="64">
        <v>1313</v>
      </c>
      <c r="M52" s="64">
        <v>1305</v>
      </c>
      <c r="N52" s="64">
        <v>1216</v>
      </c>
      <c r="O52" s="65">
        <v>1178</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717</v>
      </c>
      <c r="L53" s="69">
        <v>636</v>
      </c>
      <c r="M53" s="69">
        <v>562</v>
      </c>
      <c r="N53" s="69">
        <v>447</v>
      </c>
      <c r="O53" s="70">
        <v>304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16trU/ALpo9kMVDf4XVyMRl+B/8CWWqfCQN6KeFK3ii8LYGXT50bCmecrSEf5Yzt3CdALuRulzZq/myWHckJQ==" saltValue="0yFe4rqtn7dJvAAEvY11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575</v>
      </c>
      <c r="J40" s="100" t="s">
        <v>576</v>
      </c>
      <c r="K40" s="100" t="s">
        <v>577</v>
      </c>
      <c r="L40" s="100" t="s">
        <v>578</v>
      </c>
      <c r="M40" s="101" t="s">
        <v>579</v>
      </c>
    </row>
    <row r="41" spans="2:13" ht="27.75" customHeight="1" x14ac:dyDescent="0.15">
      <c r="B41" s="1290" t="s">
        <v>30</v>
      </c>
      <c r="C41" s="1291"/>
      <c r="D41" s="102"/>
      <c r="E41" s="1292" t="s">
        <v>31</v>
      </c>
      <c r="F41" s="1292"/>
      <c r="G41" s="1292"/>
      <c r="H41" s="1293"/>
      <c r="I41" s="103">
        <v>12065</v>
      </c>
      <c r="J41" s="104">
        <v>12264</v>
      </c>
      <c r="K41" s="104">
        <v>13026</v>
      </c>
      <c r="L41" s="104">
        <v>12638</v>
      </c>
      <c r="M41" s="105">
        <v>12960</v>
      </c>
    </row>
    <row r="42" spans="2:13" ht="27.75" customHeight="1" x14ac:dyDescent="0.15">
      <c r="B42" s="1280"/>
      <c r="C42" s="1281"/>
      <c r="D42" s="106"/>
      <c r="E42" s="1284" t="s">
        <v>32</v>
      </c>
      <c r="F42" s="1284"/>
      <c r="G42" s="1284"/>
      <c r="H42" s="1285"/>
      <c r="I42" s="107">
        <v>9</v>
      </c>
      <c r="J42" s="108">
        <v>8</v>
      </c>
      <c r="K42" s="108">
        <v>7</v>
      </c>
      <c r="L42" s="108">
        <v>5</v>
      </c>
      <c r="M42" s="109">
        <v>4</v>
      </c>
    </row>
    <row r="43" spans="2:13" ht="27.75" customHeight="1" x14ac:dyDescent="0.15">
      <c r="B43" s="1280"/>
      <c r="C43" s="1281"/>
      <c r="D43" s="106"/>
      <c r="E43" s="1284" t="s">
        <v>33</v>
      </c>
      <c r="F43" s="1284"/>
      <c r="G43" s="1284"/>
      <c r="H43" s="1285"/>
      <c r="I43" s="107">
        <v>4652</v>
      </c>
      <c r="J43" s="108">
        <v>4674</v>
      </c>
      <c r="K43" s="108">
        <v>4508</v>
      </c>
      <c r="L43" s="108">
        <v>4036</v>
      </c>
      <c r="M43" s="109">
        <v>3618</v>
      </c>
    </row>
    <row r="44" spans="2:13" ht="27.75" customHeight="1" x14ac:dyDescent="0.15">
      <c r="B44" s="1280"/>
      <c r="C44" s="1281"/>
      <c r="D44" s="106"/>
      <c r="E44" s="1284" t="s">
        <v>34</v>
      </c>
      <c r="F44" s="1284"/>
      <c r="G44" s="1284"/>
      <c r="H44" s="1285"/>
      <c r="I44" s="107">
        <v>299</v>
      </c>
      <c r="J44" s="108">
        <v>270</v>
      </c>
      <c r="K44" s="108">
        <v>274</v>
      </c>
      <c r="L44" s="108">
        <v>322</v>
      </c>
      <c r="M44" s="109">
        <v>303</v>
      </c>
    </row>
    <row r="45" spans="2:13" ht="27.75" customHeight="1" x14ac:dyDescent="0.15">
      <c r="B45" s="1280"/>
      <c r="C45" s="1281"/>
      <c r="D45" s="106"/>
      <c r="E45" s="1284" t="s">
        <v>35</v>
      </c>
      <c r="F45" s="1284"/>
      <c r="G45" s="1284"/>
      <c r="H45" s="1285"/>
      <c r="I45" s="107">
        <v>923</v>
      </c>
      <c r="J45" s="108">
        <v>1048</v>
      </c>
      <c r="K45" s="108">
        <v>1000</v>
      </c>
      <c r="L45" s="108">
        <v>933</v>
      </c>
      <c r="M45" s="109">
        <v>894</v>
      </c>
    </row>
    <row r="46" spans="2:13" ht="27.75" customHeight="1" x14ac:dyDescent="0.15">
      <c r="B46" s="1280"/>
      <c r="C46" s="1281"/>
      <c r="D46" s="110"/>
      <c r="E46" s="1284" t="s">
        <v>36</v>
      </c>
      <c r="F46" s="1284"/>
      <c r="G46" s="1284"/>
      <c r="H46" s="1285"/>
      <c r="I46" s="107" t="s">
        <v>533</v>
      </c>
      <c r="J46" s="108" t="s">
        <v>533</v>
      </c>
      <c r="K46" s="108" t="s">
        <v>533</v>
      </c>
      <c r="L46" s="108" t="s">
        <v>533</v>
      </c>
      <c r="M46" s="109" t="s">
        <v>533</v>
      </c>
    </row>
    <row r="47" spans="2:13" ht="27.75" customHeight="1" x14ac:dyDescent="0.15">
      <c r="B47" s="1280"/>
      <c r="C47" s="1281"/>
      <c r="D47" s="111"/>
      <c r="E47" s="1294" t="s">
        <v>37</v>
      </c>
      <c r="F47" s="1295"/>
      <c r="G47" s="1295"/>
      <c r="H47" s="1296"/>
      <c r="I47" s="107" t="s">
        <v>533</v>
      </c>
      <c r="J47" s="108" t="s">
        <v>533</v>
      </c>
      <c r="K47" s="108" t="s">
        <v>533</v>
      </c>
      <c r="L47" s="108" t="s">
        <v>533</v>
      </c>
      <c r="M47" s="109" t="s">
        <v>533</v>
      </c>
    </row>
    <row r="48" spans="2:13" ht="27.75" customHeight="1" x14ac:dyDescent="0.15">
      <c r="B48" s="1280"/>
      <c r="C48" s="1281"/>
      <c r="D48" s="106"/>
      <c r="E48" s="1284" t="s">
        <v>38</v>
      </c>
      <c r="F48" s="1284"/>
      <c r="G48" s="1284"/>
      <c r="H48" s="1285"/>
      <c r="I48" s="107" t="s">
        <v>533</v>
      </c>
      <c r="J48" s="108" t="s">
        <v>533</v>
      </c>
      <c r="K48" s="108" t="s">
        <v>533</v>
      </c>
      <c r="L48" s="108" t="s">
        <v>533</v>
      </c>
      <c r="M48" s="109" t="s">
        <v>533</v>
      </c>
    </row>
    <row r="49" spans="2:13" ht="27.75" customHeight="1" x14ac:dyDescent="0.15">
      <c r="B49" s="1282"/>
      <c r="C49" s="1283"/>
      <c r="D49" s="106"/>
      <c r="E49" s="1284" t="s">
        <v>39</v>
      </c>
      <c r="F49" s="1284"/>
      <c r="G49" s="1284"/>
      <c r="H49" s="1285"/>
      <c r="I49" s="107" t="s">
        <v>533</v>
      </c>
      <c r="J49" s="108" t="s">
        <v>533</v>
      </c>
      <c r="K49" s="108" t="s">
        <v>533</v>
      </c>
      <c r="L49" s="108" t="s">
        <v>533</v>
      </c>
      <c r="M49" s="109" t="s">
        <v>533</v>
      </c>
    </row>
    <row r="50" spans="2:13" ht="27.75" customHeight="1" x14ac:dyDescent="0.15">
      <c r="B50" s="1278" t="s">
        <v>40</v>
      </c>
      <c r="C50" s="1279"/>
      <c r="D50" s="112"/>
      <c r="E50" s="1284" t="s">
        <v>41</v>
      </c>
      <c r="F50" s="1284"/>
      <c r="G50" s="1284"/>
      <c r="H50" s="1285"/>
      <c r="I50" s="107">
        <v>4617</v>
      </c>
      <c r="J50" s="108">
        <v>4551</v>
      </c>
      <c r="K50" s="108">
        <v>4271</v>
      </c>
      <c r="L50" s="108">
        <v>4103</v>
      </c>
      <c r="M50" s="109">
        <v>4105</v>
      </c>
    </row>
    <row r="51" spans="2:13" ht="27.75" customHeight="1" x14ac:dyDescent="0.15">
      <c r="B51" s="1280"/>
      <c r="C51" s="1281"/>
      <c r="D51" s="106"/>
      <c r="E51" s="1284" t="s">
        <v>42</v>
      </c>
      <c r="F51" s="1284"/>
      <c r="G51" s="1284"/>
      <c r="H51" s="1285"/>
      <c r="I51" s="107">
        <v>29</v>
      </c>
      <c r="J51" s="108">
        <v>19</v>
      </c>
      <c r="K51" s="108">
        <v>11</v>
      </c>
      <c r="L51" s="108">
        <v>3</v>
      </c>
      <c r="M51" s="109">
        <v>75</v>
      </c>
    </row>
    <row r="52" spans="2:13" ht="27.75" customHeight="1" x14ac:dyDescent="0.15">
      <c r="B52" s="1282"/>
      <c r="C52" s="1283"/>
      <c r="D52" s="106"/>
      <c r="E52" s="1284" t="s">
        <v>43</v>
      </c>
      <c r="F52" s="1284"/>
      <c r="G52" s="1284"/>
      <c r="H52" s="1285"/>
      <c r="I52" s="107">
        <v>12867</v>
      </c>
      <c r="J52" s="108">
        <v>13231</v>
      </c>
      <c r="K52" s="108">
        <v>13189</v>
      </c>
      <c r="L52" s="108">
        <v>12519</v>
      </c>
      <c r="M52" s="109">
        <v>12753</v>
      </c>
    </row>
    <row r="53" spans="2:13" ht="27.75" customHeight="1" thickBot="1" x14ac:dyDescent="0.2">
      <c r="B53" s="1286" t="s">
        <v>44</v>
      </c>
      <c r="C53" s="1287"/>
      <c r="D53" s="113"/>
      <c r="E53" s="1288" t="s">
        <v>45</v>
      </c>
      <c r="F53" s="1288"/>
      <c r="G53" s="1288"/>
      <c r="H53" s="1289"/>
      <c r="I53" s="114">
        <v>436</v>
      </c>
      <c r="J53" s="115">
        <v>463</v>
      </c>
      <c r="K53" s="115">
        <v>1344</v>
      </c>
      <c r="L53" s="115">
        <v>1308</v>
      </c>
      <c r="M53" s="116">
        <v>847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uHDb1N45YDPtokjrv1nMlS+/3/97iTcv4vJBU6O9LMkTiRInupBZWfo17xpUgXWyFaR2V1bUQoiuT13bF7rEQ==" saltValue="YZ5c3jFhkdpnMhsq2mhO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577</v>
      </c>
      <c r="G54" s="125" t="s">
        <v>578</v>
      </c>
      <c r="H54" s="126" t="s">
        <v>579</v>
      </c>
    </row>
    <row r="55" spans="2:8" ht="52.5" customHeight="1" x14ac:dyDescent="0.15">
      <c r="B55" s="127"/>
      <c r="C55" s="1305" t="s">
        <v>48</v>
      </c>
      <c r="D55" s="1305"/>
      <c r="E55" s="1306"/>
      <c r="F55" s="128">
        <v>2581</v>
      </c>
      <c r="G55" s="128">
        <v>2391</v>
      </c>
      <c r="H55" s="129">
        <v>2392</v>
      </c>
    </row>
    <row r="56" spans="2:8" ht="52.5" customHeight="1" x14ac:dyDescent="0.15">
      <c r="B56" s="130"/>
      <c r="C56" s="1307" t="s">
        <v>49</v>
      </c>
      <c r="D56" s="1307"/>
      <c r="E56" s="1308"/>
      <c r="F56" s="131">
        <v>1148</v>
      </c>
      <c r="G56" s="131">
        <v>1056</v>
      </c>
      <c r="H56" s="132">
        <v>1096</v>
      </c>
    </row>
    <row r="57" spans="2:8" ht="53.25" customHeight="1" x14ac:dyDescent="0.15">
      <c r="B57" s="130"/>
      <c r="C57" s="1309" t="s">
        <v>50</v>
      </c>
      <c r="D57" s="1309"/>
      <c r="E57" s="1310"/>
      <c r="F57" s="133">
        <v>2160</v>
      </c>
      <c r="G57" s="133">
        <v>2262</v>
      </c>
      <c r="H57" s="134">
        <v>2218</v>
      </c>
    </row>
    <row r="58" spans="2:8" ht="45.75" customHeight="1" x14ac:dyDescent="0.15">
      <c r="B58" s="135"/>
      <c r="C58" s="1297" t="s">
        <v>610</v>
      </c>
      <c r="D58" s="1298"/>
      <c r="E58" s="1299"/>
      <c r="F58" s="136">
        <v>1620</v>
      </c>
      <c r="G58" s="136">
        <v>1620</v>
      </c>
      <c r="H58" s="137">
        <v>1620</v>
      </c>
    </row>
    <row r="59" spans="2:8" ht="45.75" customHeight="1" x14ac:dyDescent="0.15">
      <c r="B59" s="135"/>
      <c r="C59" s="1297" t="s">
        <v>611</v>
      </c>
      <c r="D59" s="1298"/>
      <c r="E59" s="1299"/>
      <c r="F59" s="136">
        <v>112</v>
      </c>
      <c r="G59" s="136">
        <v>129</v>
      </c>
      <c r="H59" s="137">
        <v>152</v>
      </c>
    </row>
    <row r="60" spans="2:8" ht="45.75" customHeight="1" x14ac:dyDescent="0.15">
      <c r="B60" s="135"/>
      <c r="C60" s="1297" t="s">
        <v>612</v>
      </c>
      <c r="D60" s="1298"/>
      <c r="E60" s="1299"/>
      <c r="F60" s="136">
        <v>132</v>
      </c>
      <c r="G60" s="136">
        <v>235</v>
      </c>
      <c r="H60" s="137">
        <v>138</v>
      </c>
    </row>
    <row r="61" spans="2:8" ht="45.75" customHeight="1" x14ac:dyDescent="0.15">
      <c r="B61" s="135"/>
      <c r="C61" s="1297" t="s">
        <v>613</v>
      </c>
      <c r="D61" s="1298"/>
      <c r="E61" s="1299"/>
      <c r="F61" s="136">
        <v>99</v>
      </c>
      <c r="G61" s="136">
        <v>99</v>
      </c>
      <c r="H61" s="137">
        <v>99</v>
      </c>
    </row>
    <row r="62" spans="2:8" ht="45.75" customHeight="1" thickBot="1" x14ac:dyDescent="0.2">
      <c r="B62" s="138"/>
      <c r="C62" s="1300" t="s">
        <v>614</v>
      </c>
      <c r="D62" s="1301"/>
      <c r="E62" s="1302"/>
      <c r="F62" s="139">
        <v>57</v>
      </c>
      <c r="G62" s="139">
        <v>55</v>
      </c>
      <c r="H62" s="140">
        <v>54</v>
      </c>
    </row>
    <row r="63" spans="2:8" ht="52.5" customHeight="1" thickBot="1" x14ac:dyDescent="0.2">
      <c r="B63" s="141"/>
      <c r="C63" s="1303" t="s">
        <v>51</v>
      </c>
      <c r="D63" s="1303"/>
      <c r="E63" s="1304"/>
      <c r="F63" s="142">
        <v>5889</v>
      </c>
      <c r="G63" s="142">
        <v>5709</v>
      </c>
      <c r="H63" s="143">
        <v>5706</v>
      </c>
    </row>
    <row r="64" spans="2:8" ht="15" customHeight="1" x14ac:dyDescent="0.15"/>
  </sheetData>
  <sheetProtection algorithmName="SHA-512" hashValue="xxgHQepsiWZZIvBJaMASEo/LAeRWWoT8LpJUDIYbvU24ZjV6nVE9BEreXwaly+y7x1nbjXfTqqkG6oSxrzJ1yQ==" saltValue="1a5hIJLRsZ1L1koRuGpe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627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619</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575</v>
      </c>
      <c r="BQ50" s="1317"/>
      <c r="BR50" s="1317"/>
      <c r="BS50" s="1317"/>
      <c r="BT50" s="1317"/>
      <c r="BU50" s="1317"/>
      <c r="BV50" s="1317"/>
      <c r="BW50" s="1317"/>
      <c r="BX50" s="1317" t="s">
        <v>576</v>
      </c>
      <c r="BY50" s="1317"/>
      <c r="BZ50" s="1317"/>
      <c r="CA50" s="1317"/>
      <c r="CB50" s="1317"/>
      <c r="CC50" s="1317"/>
      <c r="CD50" s="1317"/>
      <c r="CE50" s="1317"/>
      <c r="CF50" s="1317" t="s">
        <v>577</v>
      </c>
      <c r="CG50" s="1317"/>
      <c r="CH50" s="1317"/>
      <c r="CI50" s="1317"/>
      <c r="CJ50" s="1317"/>
      <c r="CK50" s="1317"/>
      <c r="CL50" s="1317"/>
      <c r="CM50" s="1317"/>
      <c r="CN50" s="1317" t="s">
        <v>578</v>
      </c>
      <c r="CO50" s="1317"/>
      <c r="CP50" s="1317"/>
      <c r="CQ50" s="1317"/>
      <c r="CR50" s="1317"/>
      <c r="CS50" s="1317"/>
      <c r="CT50" s="1317"/>
      <c r="CU50" s="1317"/>
      <c r="CV50" s="1317" t="s">
        <v>579</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620</v>
      </c>
      <c r="AO51" s="1316"/>
      <c r="AP51" s="1316"/>
      <c r="AQ51" s="1316"/>
      <c r="AR51" s="1316"/>
      <c r="AS51" s="1316"/>
      <c r="AT51" s="1316"/>
      <c r="AU51" s="1316"/>
      <c r="AV51" s="1316"/>
      <c r="AW51" s="1316"/>
      <c r="AX51" s="1316"/>
      <c r="AY51" s="1316"/>
      <c r="AZ51" s="1316"/>
      <c r="BA51" s="1316"/>
      <c r="BB51" s="1316" t="s">
        <v>621</v>
      </c>
      <c r="BC51" s="1316"/>
      <c r="BD51" s="1316"/>
      <c r="BE51" s="1316"/>
      <c r="BF51" s="1316"/>
      <c r="BG51" s="1316"/>
      <c r="BH51" s="1316"/>
      <c r="BI51" s="1316"/>
      <c r="BJ51" s="1316"/>
      <c r="BK51" s="1316"/>
      <c r="BL51" s="1316"/>
      <c r="BM51" s="1316"/>
      <c r="BN51" s="1316"/>
      <c r="BO51" s="1316"/>
      <c r="BP51" s="1313">
        <v>9.1999999999999993</v>
      </c>
      <c r="BQ51" s="1313"/>
      <c r="BR51" s="1313"/>
      <c r="BS51" s="1313"/>
      <c r="BT51" s="1313"/>
      <c r="BU51" s="1313"/>
      <c r="BV51" s="1313"/>
      <c r="BW51" s="1313"/>
      <c r="BX51" s="1313">
        <v>9.5</v>
      </c>
      <c r="BY51" s="1313"/>
      <c r="BZ51" s="1313"/>
      <c r="CA51" s="1313"/>
      <c r="CB51" s="1313"/>
      <c r="CC51" s="1313"/>
      <c r="CD51" s="1313"/>
      <c r="CE51" s="1313"/>
      <c r="CF51" s="1313">
        <v>28</v>
      </c>
      <c r="CG51" s="1313"/>
      <c r="CH51" s="1313"/>
      <c r="CI51" s="1313"/>
      <c r="CJ51" s="1313"/>
      <c r="CK51" s="1313"/>
      <c r="CL51" s="1313"/>
      <c r="CM51" s="1313"/>
      <c r="CN51" s="1313">
        <v>27.9</v>
      </c>
      <c r="CO51" s="1313"/>
      <c r="CP51" s="1313"/>
      <c r="CQ51" s="1313"/>
      <c r="CR51" s="1313"/>
      <c r="CS51" s="1313"/>
      <c r="CT51" s="1313"/>
      <c r="CU51" s="1313"/>
      <c r="CV51" s="1313">
        <v>16.899999999999999</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622</v>
      </c>
      <c r="BC53" s="1316"/>
      <c r="BD53" s="1316"/>
      <c r="BE53" s="1316"/>
      <c r="BF53" s="1316"/>
      <c r="BG53" s="1316"/>
      <c r="BH53" s="1316"/>
      <c r="BI53" s="1316"/>
      <c r="BJ53" s="1316"/>
      <c r="BK53" s="1316"/>
      <c r="BL53" s="1316"/>
      <c r="BM53" s="1316"/>
      <c r="BN53" s="1316"/>
      <c r="BO53" s="1316"/>
      <c r="BP53" s="1313">
        <v>57.5</v>
      </c>
      <c r="BQ53" s="1313"/>
      <c r="BR53" s="1313"/>
      <c r="BS53" s="1313"/>
      <c r="BT53" s="1313"/>
      <c r="BU53" s="1313"/>
      <c r="BV53" s="1313"/>
      <c r="BW53" s="1313"/>
      <c r="BX53" s="1313">
        <v>61.8</v>
      </c>
      <c r="BY53" s="1313"/>
      <c r="BZ53" s="1313"/>
      <c r="CA53" s="1313"/>
      <c r="CB53" s="1313"/>
      <c r="CC53" s="1313"/>
      <c r="CD53" s="1313"/>
      <c r="CE53" s="1313"/>
      <c r="CF53" s="1313">
        <v>63.3</v>
      </c>
      <c r="CG53" s="1313"/>
      <c r="CH53" s="1313"/>
      <c r="CI53" s="1313"/>
      <c r="CJ53" s="1313"/>
      <c r="CK53" s="1313"/>
      <c r="CL53" s="1313"/>
      <c r="CM53" s="1313"/>
      <c r="CN53" s="1313">
        <v>59.8</v>
      </c>
      <c r="CO53" s="1313"/>
      <c r="CP53" s="1313"/>
      <c r="CQ53" s="1313"/>
      <c r="CR53" s="1313"/>
      <c r="CS53" s="1313"/>
      <c r="CT53" s="1313"/>
      <c r="CU53" s="1313"/>
      <c r="CV53" s="1313">
        <v>60</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623</v>
      </c>
      <c r="AO55" s="1317"/>
      <c r="AP55" s="1317"/>
      <c r="AQ55" s="1317"/>
      <c r="AR55" s="1317"/>
      <c r="AS55" s="1317"/>
      <c r="AT55" s="1317"/>
      <c r="AU55" s="1317"/>
      <c r="AV55" s="1317"/>
      <c r="AW55" s="1317"/>
      <c r="AX55" s="1317"/>
      <c r="AY55" s="1317"/>
      <c r="AZ55" s="1317"/>
      <c r="BA55" s="1317"/>
      <c r="BB55" s="1316" t="s">
        <v>621</v>
      </c>
      <c r="BC55" s="1316"/>
      <c r="BD55" s="1316"/>
      <c r="BE55" s="1316"/>
      <c r="BF55" s="1316"/>
      <c r="BG55" s="1316"/>
      <c r="BH55" s="1316"/>
      <c r="BI55" s="1316"/>
      <c r="BJ55" s="1316"/>
      <c r="BK55" s="1316"/>
      <c r="BL55" s="1316"/>
      <c r="BM55" s="1316"/>
      <c r="BN55" s="1316"/>
      <c r="BO55" s="1316"/>
      <c r="BP55" s="1313">
        <v>32.9</v>
      </c>
      <c r="BQ55" s="1313"/>
      <c r="BR55" s="1313"/>
      <c r="BS55" s="1313"/>
      <c r="BT55" s="1313"/>
      <c r="BU55" s="1313"/>
      <c r="BV55" s="1313"/>
      <c r="BW55" s="1313"/>
      <c r="BX55" s="1313">
        <v>28.5</v>
      </c>
      <c r="BY55" s="1313"/>
      <c r="BZ55" s="1313"/>
      <c r="CA55" s="1313"/>
      <c r="CB55" s="1313"/>
      <c r="CC55" s="1313"/>
      <c r="CD55" s="1313"/>
      <c r="CE55" s="1313"/>
      <c r="CF55" s="1313">
        <v>20.5</v>
      </c>
      <c r="CG55" s="1313"/>
      <c r="CH55" s="1313"/>
      <c r="CI55" s="1313"/>
      <c r="CJ55" s="1313"/>
      <c r="CK55" s="1313"/>
      <c r="CL55" s="1313"/>
      <c r="CM55" s="1313"/>
      <c r="CN55" s="1313">
        <v>21.4</v>
      </c>
      <c r="CO55" s="1313"/>
      <c r="CP55" s="1313"/>
      <c r="CQ55" s="1313"/>
      <c r="CR55" s="1313"/>
      <c r="CS55" s="1313"/>
      <c r="CT55" s="1313"/>
      <c r="CU55" s="1313"/>
      <c r="CV55" s="1313">
        <v>12.8</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622</v>
      </c>
      <c r="BC57" s="1316"/>
      <c r="BD57" s="1316"/>
      <c r="BE57" s="1316"/>
      <c r="BF57" s="1316"/>
      <c r="BG57" s="1316"/>
      <c r="BH57" s="1316"/>
      <c r="BI57" s="1316"/>
      <c r="BJ57" s="1316"/>
      <c r="BK57" s="1316"/>
      <c r="BL57" s="1316"/>
      <c r="BM57" s="1316"/>
      <c r="BN57" s="1316"/>
      <c r="BO57" s="1316"/>
      <c r="BP57" s="1313">
        <v>57</v>
      </c>
      <c r="BQ57" s="1313"/>
      <c r="BR57" s="1313"/>
      <c r="BS57" s="1313"/>
      <c r="BT57" s="1313"/>
      <c r="BU57" s="1313"/>
      <c r="BV57" s="1313"/>
      <c r="BW57" s="1313"/>
      <c r="BX57" s="1313">
        <v>59.7</v>
      </c>
      <c r="BY57" s="1313"/>
      <c r="BZ57" s="1313"/>
      <c r="CA57" s="1313"/>
      <c r="CB57" s="1313"/>
      <c r="CC57" s="1313"/>
      <c r="CD57" s="1313"/>
      <c r="CE57" s="1313"/>
      <c r="CF57" s="1313">
        <v>60</v>
      </c>
      <c r="CG57" s="1313"/>
      <c r="CH57" s="1313"/>
      <c r="CI57" s="1313"/>
      <c r="CJ57" s="1313"/>
      <c r="CK57" s="1313"/>
      <c r="CL57" s="1313"/>
      <c r="CM57" s="1313"/>
      <c r="CN57" s="1313">
        <v>60.3</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624</v>
      </c>
    </row>
    <row r="64" spans="1:109" x14ac:dyDescent="0.15">
      <c r="B64" s="397"/>
      <c r="G64" s="404"/>
      <c r="I64" s="417"/>
      <c r="J64" s="417"/>
      <c r="K64" s="417"/>
      <c r="L64" s="417"/>
      <c r="M64" s="417"/>
      <c r="N64" s="418"/>
      <c r="AM64" s="404"/>
      <c r="AN64" s="404" t="s">
        <v>618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619</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575</v>
      </c>
      <c r="BQ72" s="1317"/>
      <c r="BR72" s="1317"/>
      <c r="BS72" s="1317"/>
      <c r="BT72" s="1317"/>
      <c r="BU72" s="1317"/>
      <c r="BV72" s="1317"/>
      <c r="BW72" s="1317"/>
      <c r="BX72" s="1317" t="s">
        <v>576</v>
      </c>
      <c r="BY72" s="1317"/>
      <c r="BZ72" s="1317"/>
      <c r="CA72" s="1317"/>
      <c r="CB72" s="1317"/>
      <c r="CC72" s="1317"/>
      <c r="CD72" s="1317"/>
      <c r="CE72" s="1317"/>
      <c r="CF72" s="1317" t="s">
        <v>577</v>
      </c>
      <c r="CG72" s="1317"/>
      <c r="CH72" s="1317"/>
      <c r="CI72" s="1317"/>
      <c r="CJ72" s="1317"/>
      <c r="CK72" s="1317"/>
      <c r="CL72" s="1317"/>
      <c r="CM72" s="1317"/>
      <c r="CN72" s="1317" t="s">
        <v>578</v>
      </c>
      <c r="CO72" s="1317"/>
      <c r="CP72" s="1317"/>
      <c r="CQ72" s="1317"/>
      <c r="CR72" s="1317"/>
      <c r="CS72" s="1317"/>
      <c r="CT72" s="1317"/>
      <c r="CU72" s="1317"/>
      <c r="CV72" s="1317" t="s">
        <v>579</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620</v>
      </c>
      <c r="AO73" s="1316"/>
      <c r="AP73" s="1316"/>
      <c r="AQ73" s="1316"/>
      <c r="AR73" s="1316"/>
      <c r="AS73" s="1316"/>
      <c r="AT73" s="1316"/>
      <c r="AU73" s="1316"/>
      <c r="AV73" s="1316"/>
      <c r="AW73" s="1316"/>
      <c r="AX73" s="1316"/>
      <c r="AY73" s="1316"/>
      <c r="AZ73" s="1316"/>
      <c r="BA73" s="1316"/>
      <c r="BB73" s="1316" t="s">
        <v>621</v>
      </c>
      <c r="BC73" s="1316"/>
      <c r="BD73" s="1316"/>
      <c r="BE73" s="1316"/>
      <c r="BF73" s="1316"/>
      <c r="BG73" s="1316"/>
      <c r="BH73" s="1316"/>
      <c r="BI73" s="1316"/>
      <c r="BJ73" s="1316"/>
      <c r="BK73" s="1316"/>
      <c r="BL73" s="1316"/>
      <c r="BM73" s="1316"/>
      <c r="BN73" s="1316"/>
      <c r="BO73" s="1316"/>
      <c r="BP73" s="1313">
        <v>9.1999999999999993</v>
      </c>
      <c r="BQ73" s="1313"/>
      <c r="BR73" s="1313"/>
      <c r="BS73" s="1313"/>
      <c r="BT73" s="1313"/>
      <c r="BU73" s="1313"/>
      <c r="BV73" s="1313"/>
      <c r="BW73" s="1313"/>
      <c r="BX73" s="1313">
        <v>9.5</v>
      </c>
      <c r="BY73" s="1313"/>
      <c r="BZ73" s="1313"/>
      <c r="CA73" s="1313"/>
      <c r="CB73" s="1313"/>
      <c r="CC73" s="1313"/>
      <c r="CD73" s="1313"/>
      <c r="CE73" s="1313"/>
      <c r="CF73" s="1313">
        <v>28</v>
      </c>
      <c r="CG73" s="1313"/>
      <c r="CH73" s="1313"/>
      <c r="CI73" s="1313"/>
      <c r="CJ73" s="1313"/>
      <c r="CK73" s="1313"/>
      <c r="CL73" s="1313"/>
      <c r="CM73" s="1313"/>
      <c r="CN73" s="1313">
        <v>27.9</v>
      </c>
      <c r="CO73" s="1313"/>
      <c r="CP73" s="1313"/>
      <c r="CQ73" s="1313"/>
      <c r="CR73" s="1313"/>
      <c r="CS73" s="1313"/>
      <c r="CT73" s="1313"/>
      <c r="CU73" s="1313"/>
      <c r="CV73" s="1313">
        <v>16.899999999999999</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625</v>
      </c>
      <c r="BC75" s="1316"/>
      <c r="BD75" s="1316"/>
      <c r="BE75" s="1316"/>
      <c r="BF75" s="1316"/>
      <c r="BG75" s="1316"/>
      <c r="BH75" s="1316"/>
      <c r="BI75" s="1316"/>
      <c r="BJ75" s="1316"/>
      <c r="BK75" s="1316"/>
      <c r="BL75" s="1316"/>
      <c r="BM75" s="1316"/>
      <c r="BN75" s="1316"/>
      <c r="BO75" s="1316"/>
      <c r="BP75" s="1313">
        <v>14.5</v>
      </c>
      <c r="BQ75" s="1313"/>
      <c r="BR75" s="1313"/>
      <c r="BS75" s="1313"/>
      <c r="BT75" s="1313"/>
      <c r="BU75" s="1313"/>
      <c r="BV75" s="1313"/>
      <c r="BW75" s="1313"/>
      <c r="BX75" s="1313">
        <v>14.1</v>
      </c>
      <c r="BY75" s="1313"/>
      <c r="BZ75" s="1313"/>
      <c r="CA75" s="1313"/>
      <c r="CB75" s="1313"/>
      <c r="CC75" s="1313"/>
      <c r="CD75" s="1313"/>
      <c r="CE75" s="1313"/>
      <c r="CF75" s="1313">
        <v>13.3</v>
      </c>
      <c r="CG75" s="1313"/>
      <c r="CH75" s="1313"/>
      <c r="CI75" s="1313"/>
      <c r="CJ75" s="1313"/>
      <c r="CK75" s="1313"/>
      <c r="CL75" s="1313"/>
      <c r="CM75" s="1313"/>
      <c r="CN75" s="1313">
        <v>11.4</v>
      </c>
      <c r="CO75" s="1313"/>
      <c r="CP75" s="1313"/>
      <c r="CQ75" s="1313"/>
      <c r="CR75" s="1313"/>
      <c r="CS75" s="1313"/>
      <c r="CT75" s="1313"/>
      <c r="CU75" s="1313"/>
      <c r="CV75" s="1313">
        <v>9</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623</v>
      </c>
      <c r="AO77" s="1317"/>
      <c r="AP77" s="1317"/>
      <c r="AQ77" s="1317"/>
      <c r="AR77" s="1317"/>
      <c r="AS77" s="1317"/>
      <c r="AT77" s="1317"/>
      <c r="AU77" s="1317"/>
      <c r="AV77" s="1317"/>
      <c r="AW77" s="1317"/>
      <c r="AX77" s="1317"/>
      <c r="AY77" s="1317"/>
      <c r="AZ77" s="1317"/>
      <c r="BA77" s="1317"/>
      <c r="BB77" s="1316" t="s">
        <v>621</v>
      </c>
      <c r="BC77" s="1316"/>
      <c r="BD77" s="1316"/>
      <c r="BE77" s="1316"/>
      <c r="BF77" s="1316"/>
      <c r="BG77" s="1316"/>
      <c r="BH77" s="1316"/>
      <c r="BI77" s="1316"/>
      <c r="BJ77" s="1316"/>
      <c r="BK77" s="1316"/>
      <c r="BL77" s="1316"/>
      <c r="BM77" s="1316"/>
      <c r="BN77" s="1316"/>
      <c r="BO77" s="1316"/>
      <c r="BP77" s="1313">
        <v>32.9</v>
      </c>
      <c r="BQ77" s="1313"/>
      <c r="BR77" s="1313"/>
      <c r="BS77" s="1313"/>
      <c r="BT77" s="1313"/>
      <c r="BU77" s="1313"/>
      <c r="BV77" s="1313"/>
      <c r="BW77" s="1313"/>
      <c r="BX77" s="1313">
        <v>28.5</v>
      </c>
      <c r="BY77" s="1313"/>
      <c r="BZ77" s="1313"/>
      <c r="CA77" s="1313"/>
      <c r="CB77" s="1313"/>
      <c r="CC77" s="1313"/>
      <c r="CD77" s="1313"/>
      <c r="CE77" s="1313"/>
      <c r="CF77" s="1313">
        <v>20.5</v>
      </c>
      <c r="CG77" s="1313"/>
      <c r="CH77" s="1313"/>
      <c r="CI77" s="1313"/>
      <c r="CJ77" s="1313"/>
      <c r="CK77" s="1313"/>
      <c r="CL77" s="1313"/>
      <c r="CM77" s="1313"/>
      <c r="CN77" s="1313">
        <v>21.4</v>
      </c>
      <c r="CO77" s="1313"/>
      <c r="CP77" s="1313"/>
      <c r="CQ77" s="1313"/>
      <c r="CR77" s="1313"/>
      <c r="CS77" s="1313"/>
      <c r="CT77" s="1313"/>
      <c r="CU77" s="1313"/>
      <c r="CV77" s="1313">
        <v>12.8</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625</v>
      </c>
      <c r="BC79" s="1316"/>
      <c r="BD79" s="1316"/>
      <c r="BE79" s="1316"/>
      <c r="BF79" s="1316"/>
      <c r="BG79" s="1316"/>
      <c r="BH79" s="1316"/>
      <c r="BI79" s="1316"/>
      <c r="BJ79" s="1316"/>
      <c r="BK79" s="1316"/>
      <c r="BL79" s="1316"/>
      <c r="BM79" s="1316"/>
      <c r="BN79" s="1316"/>
      <c r="BO79" s="1316"/>
      <c r="BP79" s="1313">
        <v>8.1999999999999993</v>
      </c>
      <c r="BQ79" s="1313"/>
      <c r="BR79" s="1313"/>
      <c r="BS79" s="1313"/>
      <c r="BT79" s="1313"/>
      <c r="BU79" s="1313"/>
      <c r="BV79" s="1313"/>
      <c r="BW79" s="1313"/>
      <c r="BX79" s="1313">
        <v>8</v>
      </c>
      <c r="BY79" s="1313"/>
      <c r="BZ79" s="1313"/>
      <c r="CA79" s="1313"/>
      <c r="CB79" s="1313"/>
      <c r="CC79" s="1313"/>
      <c r="CD79" s="1313"/>
      <c r="CE79" s="1313"/>
      <c r="CF79" s="1313">
        <v>7.9</v>
      </c>
      <c r="CG79" s="1313"/>
      <c r="CH79" s="1313"/>
      <c r="CI79" s="1313"/>
      <c r="CJ79" s="1313"/>
      <c r="CK79" s="1313"/>
      <c r="CL79" s="1313"/>
      <c r="CM79" s="1313"/>
      <c r="CN79" s="1313">
        <v>7.7</v>
      </c>
      <c r="CO79" s="1313"/>
      <c r="CP79" s="1313"/>
      <c r="CQ79" s="1313"/>
      <c r="CR79" s="1313"/>
      <c r="CS79" s="1313"/>
      <c r="CT79" s="1313"/>
      <c r="CU79" s="1313"/>
      <c r="CV79" s="1313">
        <v>7.3</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iQFGmz9HNXVocUIL5jM7lvrvNJ5ADpkJvu97DRIJLkdXfSP8f2pPj0jzaP0XnkAchXkScLvH/BolO/yvp52s6Q==" saltValue="m1UsBJSw3KRw1oKwhGmMY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522</v>
      </c>
    </row>
  </sheetData>
  <sheetProtection algorithmName="SHA-512" hashValue="DMQ0mmT9XuJvUMdllMYcoZ1EHvkhpyWZWtVbb0g8XX0XhOMjMXW9Y4fUWAH8eRmiWD5f3+juPAFPTIBrr2dmCQ==" saltValue="/imMs0QglEtVM0XGiv6s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522</v>
      </c>
    </row>
  </sheetData>
  <sheetProtection algorithmName="SHA-512" hashValue="Jff6RwfN1ydvgkiM0BxmTGxgtgko+/DqyYs7DCIVcHl1Ki4peclZRNrHGjb0QY1R1b9Xd1ppccx1e7gORNXydA==" saltValue="7A0FHEAgojLTqdD4q9pHa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572</v>
      </c>
      <c r="G2" s="157"/>
      <c r="H2" s="158"/>
    </row>
    <row r="3" spans="1:8" x14ac:dyDescent="0.15">
      <c r="A3" s="154" t="s">
        <v>565</v>
      </c>
      <c r="B3" s="159"/>
      <c r="C3" s="160"/>
      <c r="D3" s="161">
        <v>113208</v>
      </c>
      <c r="E3" s="162"/>
      <c r="F3" s="163">
        <v>67293</v>
      </c>
      <c r="G3" s="164"/>
      <c r="H3" s="165"/>
    </row>
    <row r="4" spans="1:8" x14ac:dyDescent="0.15">
      <c r="A4" s="166"/>
      <c r="B4" s="167"/>
      <c r="C4" s="168"/>
      <c r="D4" s="169">
        <v>68341</v>
      </c>
      <c r="E4" s="170"/>
      <c r="F4" s="171">
        <v>35076</v>
      </c>
      <c r="G4" s="172"/>
      <c r="H4" s="173"/>
    </row>
    <row r="5" spans="1:8" x14ac:dyDescent="0.15">
      <c r="A5" s="154" t="s">
        <v>567</v>
      </c>
      <c r="B5" s="159"/>
      <c r="C5" s="160"/>
      <c r="D5" s="161">
        <v>122932</v>
      </c>
      <c r="E5" s="162"/>
      <c r="F5" s="163">
        <v>67343</v>
      </c>
      <c r="G5" s="164"/>
      <c r="H5" s="165"/>
    </row>
    <row r="6" spans="1:8" x14ac:dyDescent="0.15">
      <c r="A6" s="166"/>
      <c r="B6" s="167"/>
      <c r="C6" s="168"/>
      <c r="D6" s="169">
        <v>61083</v>
      </c>
      <c r="E6" s="170"/>
      <c r="F6" s="171">
        <v>32865</v>
      </c>
      <c r="G6" s="172"/>
      <c r="H6" s="173"/>
    </row>
    <row r="7" spans="1:8" x14ac:dyDescent="0.15">
      <c r="A7" s="154" t="s">
        <v>568</v>
      </c>
      <c r="B7" s="159"/>
      <c r="C7" s="160"/>
      <c r="D7" s="161">
        <v>178657</v>
      </c>
      <c r="E7" s="162"/>
      <c r="F7" s="163">
        <v>73475</v>
      </c>
      <c r="G7" s="164"/>
      <c r="H7" s="165"/>
    </row>
    <row r="8" spans="1:8" x14ac:dyDescent="0.15">
      <c r="A8" s="166"/>
      <c r="B8" s="167"/>
      <c r="C8" s="168"/>
      <c r="D8" s="169">
        <v>110851</v>
      </c>
      <c r="E8" s="170"/>
      <c r="F8" s="171">
        <v>43072</v>
      </c>
      <c r="G8" s="172"/>
      <c r="H8" s="173"/>
    </row>
    <row r="9" spans="1:8" x14ac:dyDescent="0.15">
      <c r="A9" s="154" t="s">
        <v>569</v>
      </c>
      <c r="B9" s="159"/>
      <c r="C9" s="160"/>
      <c r="D9" s="161">
        <v>74424</v>
      </c>
      <c r="E9" s="162"/>
      <c r="F9" s="163">
        <v>87464</v>
      </c>
      <c r="G9" s="164"/>
      <c r="H9" s="165"/>
    </row>
    <row r="10" spans="1:8" x14ac:dyDescent="0.15">
      <c r="A10" s="166"/>
      <c r="B10" s="167"/>
      <c r="C10" s="168"/>
      <c r="D10" s="169">
        <v>44038</v>
      </c>
      <c r="E10" s="170"/>
      <c r="F10" s="171">
        <v>47479</v>
      </c>
      <c r="G10" s="172"/>
      <c r="H10" s="173"/>
    </row>
    <row r="11" spans="1:8" x14ac:dyDescent="0.15">
      <c r="A11" s="154" t="s">
        <v>570</v>
      </c>
      <c r="B11" s="159"/>
      <c r="C11" s="160"/>
      <c r="D11" s="161">
        <v>112795</v>
      </c>
      <c r="E11" s="162"/>
      <c r="F11" s="163">
        <v>96248</v>
      </c>
      <c r="G11" s="164"/>
      <c r="H11" s="165"/>
    </row>
    <row r="12" spans="1:8" x14ac:dyDescent="0.15">
      <c r="A12" s="166"/>
      <c r="B12" s="167"/>
      <c r="C12" s="174"/>
      <c r="D12" s="169">
        <v>90930</v>
      </c>
      <c r="E12" s="170"/>
      <c r="F12" s="171">
        <v>55768</v>
      </c>
      <c r="G12" s="172"/>
      <c r="H12" s="173"/>
    </row>
    <row r="13" spans="1:8" x14ac:dyDescent="0.15">
      <c r="A13" s="154"/>
      <c r="B13" s="159"/>
      <c r="C13" s="175"/>
      <c r="D13" s="176">
        <v>120403</v>
      </c>
      <c r="E13" s="177"/>
      <c r="F13" s="178">
        <v>78365</v>
      </c>
      <c r="G13" s="179"/>
      <c r="H13" s="165"/>
    </row>
    <row r="14" spans="1:8" x14ac:dyDescent="0.15">
      <c r="A14" s="166"/>
      <c r="B14" s="167"/>
      <c r="C14" s="168"/>
      <c r="D14" s="169">
        <v>75049</v>
      </c>
      <c r="E14" s="170"/>
      <c r="F14" s="171">
        <v>42852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5.57</v>
      </c>
      <c r="C19" s="180">
        <f>ROUND(VALUE(SUBSTITUTE(実質収支比率等に係る経年分析!G$48,"▲","-")),2)</f>
        <v>4.6500000000000004</v>
      </c>
      <c r="D19" s="180">
        <f>ROUND(VALUE(SUBSTITUTE(実質収支比率等に係る経年分析!H$48,"▲","-")),2)</f>
        <v>3.37</v>
      </c>
      <c r="E19" s="180">
        <f>ROUND(VALUE(SUBSTITUTE(実質収支比率等に係る経年分析!I$48,"▲","-")),2)</f>
        <v>3.87</v>
      </c>
      <c r="F19" s="180">
        <f>ROUND(VALUE(SUBSTITUTE(実質収支比率等に係る経年分析!J$48,"▲","-")),2)</f>
        <v>4.3600000000000003</v>
      </c>
    </row>
    <row r="20" spans="1:11" x14ac:dyDescent="0.15">
      <c r="A20" s="180" t="s">
        <v>55</v>
      </c>
      <c r="B20" s="180">
        <f>ROUND(VALUE(SUBSTITUTE(実質収支比率等に係る経年分析!F$47,"▲","-")),2)</f>
        <v>48.89</v>
      </c>
      <c r="C20" s="180">
        <f>ROUND(VALUE(SUBSTITUTE(実質収支比率等に係る経年分析!G$47,"▲","-")),2)</f>
        <v>46.7</v>
      </c>
      <c r="D20" s="180">
        <f>ROUND(VALUE(SUBSTITUTE(実質収支比率等に係る経年分析!H$47,"▲","-")),2)</f>
        <v>42.39</v>
      </c>
      <c r="E20" s="180">
        <f>ROUND(VALUE(SUBSTITUTE(実質収支比率等に係る経年分析!I$47,"▲","-")),2)</f>
        <v>40.57</v>
      </c>
      <c r="F20" s="180">
        <f>ROUND(VALUE(SUBSTITUTE(実質収支比率等に係る経年分析!J$47,"▲","-")),2)</f>
        <v>38.72</v>
      </c>
    </row>
    <row r="21" spans="1:11" x14ac:dyDescent="0.15">
      <c r="A21" s="180" t="s">
        <v>56</v>
      </c>
      <c r="B21" s="180">
        <f>IF(ISNUMBER(VALUE(SUBSTITUTE(実質収支比率等に係る経年分析!F$49,"▲","-"))),ROUND(VALUE(SUBSTITUTE(実質収支比率等に係る経年分析!F$49,"▲","-")),2),NA())</f>
        <v>0.38</v>
      </c>
      <c r="C21" s="180">
        <f>IF(ISNUMBER(VALUE(SUBSTITUTE(実質収支比率等に係る経年分析!G$49,"▲","-"))),ROUND(VALUE(SUBSTITUTE(実質収支比率等に係る経年分析!G$49,"▲","-")),2),NA())</f>
        <v>0.75</v>
      </c>
      <c r="D21" s="180">
        <f>IF(ISNUMBER(VALUE(SUBSTITUTE(実質収支比率等に係る経年分析!H$49,"▲","-"))),ROUND(VALUE(SUBSTITUTE(実質収支比率等に係る経年分析!H$49,"▲","-")),2),NA())</f>
        <v>-0.72</v>
      </c>
      <c r="E21" s="180">
        <f>IF(ISNUMBER(VALUE(SUBSTITUTE(実質収支比率等に係る経年分析!I$49,"▲","-"))),ROUND(VALUE(SUBSTITUTE(実質収支比率等に係る経年分析!I$49,"▲","-")),2),NA())</f>
        <v>2.17</v>
      </c>
      <c r="F21" s="180">
        <f>IF(ISNUMBER(VALUE(SUBSTITUTE(実質収支比率等に係る経年分析!J$49,"▲","-"))),ROUND(VALUE(SUBSTITUTE(実質収支比率等に係る経年分析!J$49,"▲","-")),2),NA())</f>
        <v>6.5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住宅新築資金等貸付事業特別会計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農業集落排水処理事業特別会計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温泉事業特別会計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0.14000000000000001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1.1499999999999999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4.6500000000000004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4.3600000000000003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7.29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7.82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1346</v>
      </c>
      <c r="E42" s="182"/>
      <c r="F42" s="182"/>
      <c r="G42" s="182">
        <f>'実質公債費比率（分子）の構造'!L$52</f>
        <v>1313</v>
      </c>
      <c r="H42" s="182"/>
      <c r="I42" s="182"/>
      <c r="J42" s="182">
        <f>'実質公債費比率（分子）の構造'!M$52</f>
        <v>1305</v>
      </c>
      <c r="K42" s="182"/>
      <c r="L42" s="182"/>
      <c r="M42" s="182">
        <f>'実質公債費比率（分子）の構造'!N$52</f>
        <v>1216</v>
      </c>
      <c r="N42" s="182"/>
      <c r="O42" s="182"/>
      <c r="P42" s="182">
        <f>'実質公債費比率（分子）の構造'!O$52</f>
        <v>1178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2</v>
      </c>
      <c r="L44" s="182"/>
      <c r="M44" s="182"/>
      <c r="N44" s="182">
        <f>'実質公債費比率（分子）の構造'!O$50</f>
        <v>1</v>
      </c>
      <c r="O44" s="182"/>
      <c r="P44" s="182"/>
    </row>
    <row r="45" spans="1:16" x14ac:dyDescent="0.15">
      <c r="A45" s="182" t="s">
        <v>66</v>
      </c>
      <c r="B45" s="182">
        <f>'実質公債費比率（分子）の構造'!K$49</f>
        <v>36</v>
      </c>
      <c r="C45" s="182"/>
      <c r="D45" s="182"/>
      <c r="E45" s="182">
        <f>'実質公債費比率（分子）の構造'!L$49</f>
        <v>35</v>
      </c>
      <c r="F45" s="182"/>
      <c r="G45" s="182"/>
      <c r="H45" s="182">
        <f>'実質公債費比率（分子）の構造'!M$49</f>
        <v>20</v>
      </c>
      <c r="I45" s="182"/>
      <c r="J45" s="182"/>
      <c r="K45" s="182">
        <f>'実質公債費比率（分子）の構造'!N$49</f>
        <v>27</v>
      </c>
      <c r="L45" s="182"/>
      <c r="M45" s="182"/>
      <c r="N45" s="182">
        <f>'実質公債費比率（分子）の構造'!O$49</f>
        <v>30</v>
      </c>
      <c r="O45" s="182"/>
      <c r="P45" s="182"/>
    </row>
    <row r="46" spans="1:16" x14ac:dyDescent="0.15">
      <c r="A46" s="182" t="s">
        <v>67</v>
      </c>
      <c r="B46" s="182">
        <f>'実質公債費比率（分子）の構造'!K$48</f>
        <v>645</v>
      </c>
      <c r="C46" s="182"/>
      <c r="D46" s="182"/>
      <c r="E46" s="182">
        <f>'実質公債費比率（分子）の構造'!L$48</f>
        <v>617</v>
      </c>
      <c r="F46" s="182"/>
      <c r="G46" s="182"/>
      <c r="H46" s="182">
        <f>'実質公債費比率（分子）の構造'!M$48</f>
        <v>587</v>
      </c>
      <c r="I46" s="182"/>
      <c r="J46" s="182"/>
      <c r="K46" s="182">
        <f>'実質公債費比率（分子）の構造'!N$48</f>
        <v>562</v>
      </c>
      <c r="L46" s="182"/>
      <c r="M46" s="182"/>
      <c r="N46" s="182">
        <f>'実質公債費比率（分子）の構造'!O$48</f>
        <v>517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1381</v>
      </c>
      <c r="C49" s="182"/>
      <c r="D49" s="182"/>
      <c r="E49" s="182">
        <f>'実質公債費比率（分子）の構造'!L$45</f>
        <v>1296</v>
      </c>
      <c r="F49" s="182"/>
      <c r="G49" s="182"/>
      <c r="H49" s="182">
        <f>'実質公債費比率（分子）の構造'!M$45</f>
        <v>1259</v>
      </c>
      <c r="I49" s="182"/>
      <c r="J49" s="182"/>
      <c r="K49" s="182">
        <f>'実質公債費比率（分子）の構造'!N$45</f>
        <v>1072</v>
      </c>
      <c r="L49" s="182"/>
      <c r="M49" s="182"/>
      <c r="N49" s="182">
        <f>'実質公債費比率（分子）の構造'!O$45</f>
        <v>934</v>
      </c>
      <c r="O49" s="182"/>
      <c r="P49" s="182"/>
    </row>
    <row r="50" spans="1:16" x14ac:dyDescent="0.15">
      <c r="A50" s="182" t="s">
        <v>71</v>
      </c>
      <c r="B50" s="182" t="e">
        <f>NA()</f>
        <v>#N/A</v>
      </c>
      <c r="C50" s="182">
        <f>IF(ISNUMBER('実質公債費比率（分子）の構造'!K$53),'実質公債費比率（分子）の構造'!K$53,NA())</f>
        <v>717</v>
      </c>
      <c r="D50" s="182" t="e">
        <f>NA()</f>
        <v>#N/A</v>
      </c>
      <c r="E50" s="182" t="e">
        <f>NA()</f>
        <v>#N/A</v>
      </c>
      <c r="F50" s="182">
        <f>IF(ISNUMBER('実質公債費比率（分子）の構造'!L$53),'実質公債費比率（分子）の構造'!L$53,NA())</f>
        <v>636</v>
      </c>
      <c r="G50" s="182" t="e">
        <f>NA()</f>
        <v>#N/A</v>
      </c>
      <c r="H50" s="182" t="e">
        <f>NA()</f>
        <v>#N/A</v>
      </c>
      <c r="I50" s="182">
        <f>IF(ISNUMBER('実質公債費比率（分子）の構造'!M$53),'実質公債費比率（分子）の構造'!M$53,NA())</f>
        <v>562</v>
      </c>
      <c r="J50" s="182" t="e">
        <f>NA()</f>
        <v>#N/A</v>
      </c>
      <c r="K50" s="182" t="e">
        <f>NA()</f>
        <v>#N/A</v>
      </c>
      <c r="L50" s="182">
        <f>IF(ISNUMBER('実質公債費比率（分子）の構造'!N$53),'実質公債費比率（分子）の構造'!N$53,NA())</f>
        <v>447</v>
      </c>
      <c r="M50" s="182" t="e">
        <f>NA()</f>
        <v>#N/A</v>
      </c>
      <c r="N50" s="182" t="e">
        <f>NA()</f>
        <v>#N/A</v>
      </c>
      <c r="O50" s="182">
        <f>IF(ISNUMBER('実質公債費比率（分子）の構造'!O$53),'実質公債費比率（分子）の構造'!O$53,NA())</f>
        <v>304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12867</v>
      </c>
      <c r="E56" s="181"/>
      <c r="F56" s="181"/>
      <c r="G56" s="181">
        <f>'将来負担比率（分子）の構造'!J$52</f>
        <v>13231</v>
      </c>
      <c r="H56" s="181"/>
      <c r="I56" s="181"/>
      <c r="J56" s="181">
        <f>'将来負担比率（分子）の構造'!K$52</f>
        <v>13189</v>
      </c>
      <c r="K56" s="181"/>
      <c r="L56" s="181"/>
      <c r="M56" s="181">
        <f>'将来負担比率（分子）の構造'!L$52</f>
        <v>12519</v>
      </c>
      <c r="N56" s="181"/>
      <c r="O56" s="181"/>
      <c r="P56" s="181">
        <f>'将来負担比率（分子）の構造'!M$52</f>
        <v>12753</v>
      </c>
    </row>
    <row r="57" spans="1:16" x14ac:dyDescent="0.15">
      <c r="A57" s="181" t="s">
        <v>42</v>
      </c>
      <c r="B57" s="181"/>
      <c r="C57" s="181"/>
      <c r="D57" s="181">
        <f>'将来負担比率（分子）の構造'!I$51</f>
        <v>29</v>
      </c>
      <c r="E57" s="181"/>
      <c r="F57" s="181"/>
      <c r="G57" s="181">
        <f>'将来負担比率（分子）の構造'!J$51</f>
        <v>19</v>
      </c>
      <c r="H57" s="181"/>
      <c r="I57" s="181"/>
      <c r="J57" s="181">
        <f>'将来負担比率（分子）の構造'!K$51</f>
        <v>11</v>
      </c>
      <c r="K57" s="181"/>
      <c r="L57" s="181"/>
      <c r="M57" s="181">
        <f>'将来負担比率（分子）の構造'!L$51</f>
        <v>3</v>
      </c>
      <c r="N57" s="181"/>
      <c r="O57" s="181"/>
      <c r="P57" s="181">
        <f>'将来負担比率（分子）の構造'!M$51</f>
        <v>75</v>
      </c>
    </row>
    <row r="58" spans="1:16" x14ac:dyDescent="0.15">
      <c r="A58" s="181" t="s">
        <v>41</v>
      </c>
      <c r="B58" s="181"/>
      <c r="C58" s="181"/>
      <c r="D58" s="181">
        <f>'将来負担比率（分子）の構造'!I$50</f>
        <v>4617</v>
      </c>
      <c r="E58" s="181"/>
      <c r="F58" s="181"/>
      <c r="G58" s="181">
        <f>'将来負担比率（分子）の構造'!J$50</f>
        <v>4551</v>
      </c>
      <c r="H58" s="181"/>
      <c r="I58" s="181"/>
      <c r="J58" s="181">
        <f>'将来負担比率（分子）の構造'!K$50</f>
        <v>4271</v>
      </c>
      <c r="K58" s="181"/>
      <c r="L58" s="181"/>
      <c r="M58" s="181">
        <f>'将来負担比率（分子）の構造'!L$50</f>
        <v>4103</v>
      </c>
      <c r="N58" s="181"/>
      <c r="O58" s="181"/>
      <c r="P58" s="181">
        <f>'将来負担比率（分子）の構造'!M$50</f>
        <v>4105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923</v>
      </c>
      <c r="C62" s="181"/>
      <c r="D62" s="181"/>
      <c r="E62" s="181">
        <f>'将来負担比率（分子）の構造'!J$45</f>
        <v>1048</v>
      </c>
      <c r="F62" s="181"/>
      <c r="G62" s="181"/>
      <c r="H62" s="181">
        <f>'将来負担比率（分子）の構造'!K$45</f>
        <v>1000</v>
      </c>
      <c r="I62" s="181"/>
      <c r="J62" s="181"/>
      <c r="K62" s="181">
        <f>'将来負担比率（分子）の構造'!L$45</f>
        <v>933</v>
      </c>
      <c r="L62" s="181"/>
      <c r="M62" s="181"/>
      <c r="N62" s="181">
        <f>'将来負担比率（分子）の構造'!M$45</f>
        <v>894</v>
      </c>
      <c r="O62" s="181"/>
      <c r="P62" s="181"/>
    </row>
    <row r="63" spans="1:16" x14ac:dyDescent="0.15">
      <c r="A63" s="181" t="s">
        <v>34</v>
      </c>
      <c r="B63" s="181">
        <f>'将来負担比率（分子）の構造'!I$44</f>
        <v>299</v>
      </c>
      <c r="C63" s="181"/>
      <c r="D63" s="181"/>
      <c r="E63" s="181">
        <f>'将来負担比率（分子）の構造'!J$44</f>
        <v>270</v>
      </c>
      <c r="F63" s="181"/>
      <c r="G63" s="181"/>
      <c r="H63" s="181">
        <f>'将来負担比率（分子）の構造'!K$44</f>
        <v>274</v>
      </c>
      <c r="I63" s="181"/>
      <c r="J63" s="181"/>
      <c r="K63" s="181">
        <f>'将来負担比率（分子）の構造'!L$44</f>
        <v>322</v>
      </c>
      <c r="L63" s="181"/>
      <c r="M63" s="181"/>
      <c r="N63" s="181">
        <f>'将来負担比率（分子）の構造'!M$44</f>
        <v>303</v>
      </c>
      <c r="O63" s="181"/>
      <c r="P63" s="181"/>
    </row>
    <row r="64" spans="1:16" x14ac:dyDescent="0.15">
      <c r="A64" s="181" t="s">
        <v>33</v>
      </c>
      <c r="B64" s="181">
        <f>'将来負担比率（分子）の構造'!I$43</f>
        <v>4652</v>
      </c>
      <c r="C64" s="181"/>
      <c r="D64" s="181"/>
      <c r="E64" s="181">
        <f>'将来負担比率（分子）の構造'!J$43</f>
        <v>4674</v>
      </c>
      <c r="F64" s="181"/>
      <c r="G64" s="181"/>
      <c r="H64" s="181">
        <f>'将来負担比率（分子）の構造'!K$43</f>
        <v>4508</v>
      </c>
      <c r="I64" s="181"/>
      <c r="J64" s="181"/>
      <c r="K64" s="181">
        <f>'将来負担比率（分子）の構造'!L$43</f>
        <v>4036</v>
      </c>
      <c r="L64" s="181"/>
      <c r="M64" s="181"/>
      <c r="N64" s="181">
        <f>'将来負担比率（分子）の構造'!M$43</f>
        <v>3618</v>
      </c>
      <c r="O64" s="181"/>
      <c r="P64" s="181"/>
    </row>
    <row r="65" spans="1:16" x14ac:dyDescent="0.15">
      <c r="A65" s="181" t="s">
        <v>32</v>
      </c>
      <c r="B65" s="181">
        <f>'将来負担比率（分子）の構造'!I$42</f>
        <v>9</v>
      </c>
      <c r="C65" s="181"/>
      <c r="D65" s="181"/>
      <c r="E65" s="181">
        <f>'将来負担比率（分子）の構造'!J$42</f>
        <v>8</v>
      </c>
      <c r="F65" s="181"/>
      <c r="G65" s="181"/>
      <c r="H65" s="181">
        <f>'将来負担比率（分子）の構造'!K$42</f>
        <v>7</v>
      </c>
      <c r="I65" s="181"/>
      <c r="J65" s="181"/>
      <c r="K65" s="181">
        <f>'将来負担比率（分子）の構造'!L$42</f>
        <v>5</v>
      </c>
      <c r="L65" s="181"/>
      <c r="M65" s="181"/>
      <c r="N65" s="181">
        <f>'将来負担比率（分子）の構造'!M$42</f>
        <v>4</v>
      </c>
      <c r="O65" s="181"/>
      <c r="P65" s="181"/>
    </row>
    <row r="66" spans="1:16" x14ac:dyDescent="0.15">
      <c r="A66" s="181" t="s">
        <v>31</v>
      </c>
      <c r="B66" s="181">
        <f>'将来負担比率（分子）の構造'!I$41</f>
        <v>12065</v>
      </c>
      <c r="C66" s="181"/>
      <c r="D66" s="181"/>
      <c r="E66" s="181">
        <f>'将来負担比率（分子）の構造'!J$41</f>
        <v>12264</v>
      </c>
      <c r="F66" s="181"/>
      <c r="G66" s="181"/>
      <c r="H66" s="181">
        <f>'将来負担比率（分子）の構造'!K$41</f>
        <v>13026</v>
      </c>
      <c r="I66" s="181"/>
      <c r="J66" s="181"/>
      <c r="K66" s="181">
        <f>'将来負担比率（分子）の構造'!L$41</f>
        <v>12638</v>
      </c>
      <c r="L66" s="181"/>
      <c r="M66" s="181"/>
      <c r="N66" s="181">
        <f>'将来負担比率（分子）の構造'!M$41</f>
        <v>12960</v>
      </c>
      <c r="O66" s="181"/>
      <c r="P66" s="181"/>
    </row>
    <row r="67" spans="1:16" x14ac:dyDescent="0.15">
      <c r="A67" s="181" t="s">
        <v>75</v>
      </c>
      <c r="B67" s="181" t="e">
        <f>NA()</f>
        <v>#N/A</v>
      </c>
      <c r="C67" s="181">
        <f>IF(ISNUMBER('将来負担比率（分子）の構造'!I$53), IF('将来負担比率（分子）の構造'!I$53 &lt; 0, 0, '将来負担比率（分子）の構造'!I$53), NA())</f>
        <v>436</v>
      </c>
      <c r="D67" s="181" t="e">
        <f>NA()</f>
        <v>#N/A</v>
      </c>
      <c r="E67" s="181" t="e">
        <f>NA()</f>
        <v>#N/A</v>
      </c>
      <c r="F67" s="181">
        <f>IF(ISNUMBER('将来負担比率（分子）の構造'!J$53), IF('将来負担比率（分子）の構造'!J$53 &lt; 0, 0, '将来負担比率（分子）の構造'!J$53), NA())</f>
        <v>463</v>
      </c>
      <c r="G67" s="181" t="e">
        <f>NA()</f>
        <v>#N/A</v>
      </c>
      <c r="H67" s="181" t="e">
        <f>NA()</f>
        <v>#N/A</v>
      </c>
      <c r="I67" s="181">
        <f>IF(ISNUMBER('将来負担比率（分子）の構造'!K$53), IF('将来負担比率（分子）の構造'!K$53 &lt; 0, 0, '将来負担比率（分子）の構造'!K$53), NA())</f>
        <v>1344</v>
      </c>
      <c r="J67" s="181" t="e">
        <f>NA()</f>
        <v>#N/A</v>
      </c>
      <c r="K67" s="181" t="e">
        <f>NA()</f>
        <v>#N/A</v>
      </c>
      <c r="L67" s="181">
        <f>IF(ISNUMBER('将来負担比率（分子）の構造'!L$53), IF('将来負担比率（分子）の構造'!L$53 &lt; 0, 0, '将来負担比率（分子）の構造'!L$53), NA())</f>
        <v>1308</v>
      </c>
      <c r="M67" s="181" t="e">
        <f>NA()</f>
        <v>#N/A</v>
      </c>
      <c r="N67" s="181" t="e">
        <f>NA()</f>
        <v>#N/A</v>
      </c>
      <c r="O67" s="181">
        <f>IF(ISNUMBER('将来負担比率（分子）の構造'!M$53), IF('将来負担比率（分子）の構造'!M$53 &lt; 0, 0, '将来負担比率（分子）の構造'!M$53), NA())</f>
        <v>847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2581</v>
      </c>
      <c r="C72" s="185">
        <f>基金残高に係る経年分析!G55</f>
        <v>2391</v>
      </c>
      <c r="D72" s="185">
        <f>基金残高に係る経年分析!H55</f>
        <v>2392</v>
      </c>
    </row>
    <row r="73" spans="1:16" x14ac:dyDescent="0.15">
      <c r="A73" s="184" t="s">
        <v>78</v>
      </c>
      <c r="B73" s="185">
        <f>基金残高に係る経年分析!F56</f>
        <v>1148</v>
      </c>
      <c r="C73" s="185">
        <f>基金残高に係る経年分析!G56</f>
        <v>1056</v>
      </c>
      <c r="D73" s="185">
        <f>基金残高に係る経年分析!H56</f>
        <v>1096</v>
      </c>
    </row>
    <row r="74" spans="1:16" x14ac:dyDescent="0.15">
      <c r="A74" s="184" t="s">
        <v>79</v>
      </c>
      <c r="B74" s="185">
        <f>基金残高に係る経年分析!F57</f>
        <v>2160</v>
      </c>
      <c r="C74" s="185">
        <f>基金残高に係る経年分析!G57</f>
        <v>2262</v>
      </c>
      <c r="D74" s="185">
        <f>基金残高に係る経年分析!H57</f>
        <v>2218</v>
      </c>
    </row>
  </sheetData>
  <sheetProtection algorithmName="SHA-512" hashValue="WmYNSsrmQixRBRlSccmp0RdJ1qs+Q1OynP1KSW/mj9I2ImGRz6ITiOIvG8TWwSYbubjX40Qq8sWPQE85KKQeQA==" saltValue="320j9n0cYxyA3eM+DwIW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223</v>
      </c>
      <c r="C5" s="747"/>
      <c r="D5" s="747"/>
      <c r="E5" s="747"/>
      <c r="F5" s="747"/>
      <c r="G5" s="747"/>
      <c r="H5" s="747"/>
      <c r="I5" s="747"/>
      <c r="J5" s="747"/>
      <c r="K5" s="747"/>
      <c r="L5" s="747"/>
      <c r="M5" s="747"/>
      <c r="N5" s="747"/>
      <c r="O5" s="747"/>
      <c r="P5" s="747"/>
      <c r="Q5" s="748"/>
      <c r="R5" s="735">
        <v>1450343</v>
      </c>
      <c r="S5" s="736"/>
      <c r="T5" s="736"/>
      <c r="U5" s="736"/>
      <c r="V5" s="736"/>
      <c r="W5" s="736"/>
      <c r="X5" s="736"/>
      <c r="Y5" s="779"/>
      <c r="Z5" s="797">
        <v>11.5</v>
      </c>
      <c r="AA5" s="797"/>
      <c r="AB5" s="797"/>
      <c r="AC5" s="797"/>
      <c r="AD5" s="798">
        <v>1450343</v>
      </c>
      <c r="AE5" s="798"/>
      <c r="AF5" s="798"/>
      <c r="AG5" s="798"/>
      <c r="AH5" s="798"/>
      <c r="AI5" s="798"/>
      <c r="AJ5" s="798"/>
      <c r="AK5" s="798"/>
      <c r="AL5" s="780">
        <v>24.3</v>
      </c>
      <c r="AM5" s="751"/>
      <c r="AN5" s="751"/>
      <c r="AO5" s="781"/>
      <c r="AP5" s="746" t="s">
        <v>224</v>
      </c>
      <c r="AQ5" s="747"/>
      <c r="AR5" s="747"/>
      <c r="AS5" s="747"/>
      <c r="AT5" s="747"/>
      <c r="AU5" s="747"/>
      <c r="AV5" s="747"/>
      <c r="AW5" s="747"/>
      <c r="AX5" s="747"/>
      <c r="AY5" s="747"/>
      <c r="AZ5" s="747"/>
      <c r="BA5" s="747"/>
      <c r="BB5" s="747"/>
      <c r="BC5" s="747"/>
      <c r="BD5" s="747"/>
      <c r="BE5" s="747"/>
      <c r="BF5" s="748"/>
      <c r="BG5" s="680">
        <v>1440912</v>
      </c>
      <c r="BH5" s="681"/>
      <c r="BI5" s="681"/>
      <c r="BJ5" s="681"/>
      <c r="BK5" s="681"/>
      <c r="BL5" s="681"/>
      <c r="BM5" s="681"/>
      <c r="BN5" s="682"/>
      <c r="BO5" s="713">
        <v>99.3</v>
      </c>
      <c r="BP5" s="713"/>
      <c r="BQ5" s="713"/>
      <c r="BR5" s="713"/>
      <c r="BS5" s="714" t="s">
        <v>225</v>
      </c>
      <c r="BT5" s="714"/>
      <c r="BU5" s="714"/>
      <c r="BV5" s="714"/>
      <c r="BW5" s="714"/>
      <c r="BX5" s="714"/>
      <c r="BY5" s="714"/>
      <c r="BZ5" s="714"/>
      <c r="CA5" s="714"/>
      <c r="CB5" s="777"/>
      <c r="CD5" s="784" t="s">
        <v>219</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217</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69802</v>
      </c>
      <c r="S6" s="681"/>
      <c r="T6" s="681"/>
      <c r="U6" s="681"/>
      <c r="V6" s="681"/>
      <c r="W6" s="681"/>
      <c r="X6" s="681"/>
      <c r="Y6" s="682"/>
      <c r="Z6" s="713">
        <v>0.6</v>
      </c>
      <c r="AA6" s="713"/>
      <c r="AB6" s="713"/>
      <c r="AC6" s="713"/>
      <c r="AD6" s="714">
        <v>69802</v>
      </c>
      <c r="AE6" s="714"/>
      <c r="AF6" s="714"/>
      <c r="AG6" s="714"/>
      <c r="AH6" s="714"/>
      <c r="AI6" s="714"/>
      <c r="AJ6" s="714"/>
      <c r="AK6" s="714"/>
      <c r="AL6" s="683">
        <v>1.2</v>
      </c>
      <c r="AM6" s="684"/>
      <c r="AN6" s="684"/>
      <c r="AO6" s="715"/>
      <c r="AP6" s="677" t="s">
        <v>230</v>
      </c>
      <c r="AQ6" s="678"/>
      <c r="AR6" s="678"/>
      <c r="AS6" s="678"/>
      <c r="AT6" s="678"/>
      <c r="AU6" s="678"/>
      <c r="AV6" s="678"/>
      <c r="AW6" s="678"/>
      <c r="AX6" s="678"/>
      <c r="AY6" s="678"/>
      <c r="AZ6" s="678"/>
      <c r="BA6" s="678"/>
      <c r="BB6" s="678"/>
      <c r="BC6" s="678"/>
      <c r="BD6" s="678"/>
      <c r="BE6" s="678"/>
      <c r="BF6" s="679"/>
      <c r="BG6" s="680">
        <v>1440912</v>
      </c>
      <c r="BH6" s="681"/>
      <c r="BI6" s="681"/>
      <c r="BJ6" s="681"/>
      <c r="BK6" s="681"/>
      <c r="BL6" s="681"/>
      <c r="BM6" s="681"/>
      <c r="BN6" s="682"/>
      <c r="BO6" s="713">
        <v>99.3</v>
      </c>
      <c r="BP6" s="713"/>
      <c r="BQ6" s="713"/>
      <c r="BR6" s="713"/>
      <c r="BS6" s="714" t="s">
        <v>231</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84318</v>
      </c>
      <c r="CS6" s="681"/>
      <c r="CT6" s="681"/>
      <c r="CU6" s="681"/>
      <c r="CV6" s="681"/>
      <c r="CW6" s="681"/>
      <c r="CX6" s="681"/>
      <c r="CY6" s="682"/>
      <c r="CZ6" s="780">
        <v>0.7</v>
      </c>
      <c r="DA6" s="751"/>
      <c r="DB6" s="751"/>
      <c r="DC6" s="783"/>
      <c r="DD6" s="686" t="s">
        <v>231</v>
      </c>
      <c r="DE6" s="681"/>
      <c r="DF6" s="681"/>
      <c r="DG6" s="681"/>
      <c r="DH6" s="681"/>
      <c r="DI6" s="681"/>
      <c r="DJ6" s="681"/>
      <c r="DK6" s="681"/>
      <c r="DL6" s="681"/>
      <c r="DM6" s="681"/>
      <c r="DN6" s="681"/>
      <c r="DO6" s="681"/>
      <c r="DP6" s="682"/>
      <c r="DQ6" s="686">
        <v>84318</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1852</v>
      </c>
      <c r="S7" s="681"/>
      <c r="T7" s="681"/>
      <c r="U7" s="681"/>
      <c r="V7" s="681"/>
      <c r="W7" s="681"/>
      <c r="X7" s="681"/>
      <c r="Y7" s="682"/>
      <c r="Z7" s="713">
        <v>0</v>
      </c>
      <c r="AA7" s="713"/>
      <c r="AB7" s="713"/>
      <c r="AC7" s="713"/>
      <c r="AD7" s="714">
        <v>1852</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650619</v>
      </c>
      <c r="BH7" s="681"/>
      <c r="BI7" s="681"/>
      <c r="BJ7" s="681"/>
      <c r="BK7" s="681"/>
      <c r="BL7" s="681"/>
      <c r="BM7" s="681"/>
      <c r="BN7" s="682"/>
      <c r="BO7" s="713">
        <v>44.9</v>
      </c>
      <c r="BP7" s="713"/>
      <c r="BQ7" s="713"/>
      <c r="BR7" s="713"/>
      <c r="BS7" s="714" t="s">
        <v>231</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3724034</v>
      </c>
      <c r="CS7" s="681"/>
      <c r="CT7" s="681"/>
      <c r="CU7" s="681"/>
      <c r="CV7" s="681"/>
      <c r="CW7" s="681"/>
      <c r="CX7" s="681"/>
      <c r="CY7" s="682"/>
      <c r="CZ7" s="713">
        <v>30.3</v>
      </c>
      <c r="DA7" s="713"/>
      <c r="DB7" s="713"/>
      <c r="DC7" s="713"/>
      <c r="DD7" s="686">
        <v>754189</v>
      </c>
      <c r="DE7" s="681"/>
      <c r="DF7" s="681"/>
      <c r="DG7" s="681"/>
      <c r="DH7" s="681"/>
      <c r="DI7" s="681"/>
      <c r="DJ7" s="681"/>
      <c r="DK7" s="681"/>
      <c r="DL7" s="681"/>
      <c r="DM7" s="681"/>
      <c r="DN7" s="681"/>
      <c r="DO7" s="681"/>
      <c r="DP7" s="682"/>
      <c r="DQ7" s="686">
        <v>1032262</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6038</v>
      </c>
      <c r="S8" s="681"/>
      <c r="T8" s="681"/>
      <c r="U8" s="681"/>
      <c r="V8" s="681"/>
      <c r="W8" s="681"/>
      <c r="X8" s="681"/>
      <c r="Y8" s="682"/>
      <c r="Z8" s="713">
        <v>0</v>
      </c>
      <c r="AA8" s="713"/>
      <c r="AB8" s="713"/>
      <c r="AC8" s="713"/>
      <c r="AD8" s="714">
        <v>6038</v>
      </c>
      <c r="AE8" s="714"/>
      <c r="AF8" s="714"/>
      <c r="AG8" s="714"/>
      <c r="AH8" s="714"/>
      <c r="AI8" s="714"/>
      <c r="AJ8" s="714"/>
      <c r="AK8" s="714"/>
      <c r="AL8" s="683">
        <v>0.1</v>
      </c>
      <c r="AM8" s="684"/>
      <c r="AN8" s="684"/>
      <c r="AO8" s="715"/>
      <c r="AP8" s="677" t="s">
        <v>237</v>
      </c>
      <c r="AQ8" s="678"/>
      <c r="AR8" s="678"/>
      <c r="AS8" s="678"/>
      <c r="AT8" s="678"/>
      <c r="AU8" s="678"/>
      <c r="AV8" s="678"/>
      <c r="AW8" s="678"/>
      <c r="AX8" s="678"/>
      <c r="AY8" s="678"/>
      <c r="AZ8" s="678"/>
      <c r="BA8" s="678"/>
      <c r="BB8" s="678"/>
      <c r="BC8" s="678"/>
      <c r="BD8" s="678"/>
      <c r="BE8" s="678"/>
      <c r="BF8" s="679"/>
      <c r="BG8" s="680">
        <v>29365</v>
      </c>
      <c r="BH8" s="681"/>
      <c r="BI8" s="681"/>
      <c r="BJ8" s="681"/>
      <c r="BK8" s="681"/>
      <c r="BL8" s="681"/>
      <c r="BM8" s="681"/>
      <c r="BN8" s="682"/>
      <c r="BO8" s="713">
        <v>2</v>
      </c>
      <c r="BP8" s="713"/>
      <c r="BQ8" s="713"/>
      <c r="BR8" s="713"/>
      <c r="BS8" s="686" t="s">
        <v>231</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3146041</v>
      </c>
      <c r="CS8" s="681"/>
      <c r="CT8" s="681"/>
      <c r="CU8" s="681"/>
      <c r="CV8" s="681"/>
      <c r="CW8" s="681"/>
      <c r="CX8" s="681"/>
      <c r="CY8" s="682"/>
      <c r="CZ8" s="713">
        <v>25.6</v>
      </c>
      <c r="DA8" s="713"/>
      <c r="DB8" s="713"/>
      <c r="DC8" s="713"/>
      <c r="DD8" s="686">
        <v>109108</v>
      </c>
      <c r="DE8" s="681"/>
      <c r="DF8" s="681"/>
      <c r="DG8" s="681"/>
      <c r="DH8" s="681"/>
      <c r="DI8" s="681"/>
      <c r="DJ8" s="681"/>
      <c r="DK8" s="681"/>
      <c r="DL8" s="681"/>
      <c r="DM8" s="681"/>
      <c r="DN8" s="681"/>
      <c r="DO8" s="681"/>
      <c r="DP8" s="682"/>
      <c r="DQ8" s="686">
        <v>1852585</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6657</v>
      </c>
      <c r="S9" s="681"/>
      <c r="T9" s="681"/>
      <c r="U9" s="681"/>
      <c r="V9" s="681"/>
      <c r="W9" s="681"/>
      <c r="X9" s="681"/>
      <c r="Y9" s="682"/>
      <c r="Z9" s="713">
        <v>0.1</v>
      </c>
      <c r="AA9" s="713"/>
      <c r="AB9" s="713"/>
      <c r="AC9" s="713"/>
      <c r="AD9" s="714">
        <v>6657</v>
      </c>
      <c r="AE9" s="714"/>
      <c r="AF9" s="714"/>
      <c r="AG9" s="714"/>
      <c r="AH9" s="714"/>
      <c r="AI9" s="714"/>
      <c r="AJ9" s="714"/>
      <c r="AK9" s="714"/>
      <c r="AL9" s="683">
        <v>0.1</v>
      </c>
      <c r="AM9" s="684"/>
      <c r="AN9" s="684"/>
      <c r="AO9" s="715"/>
      <c r="AP9" s="677" t="s">
        <v>240</v>
      </c>
      <c r="AQ9" s="678"/>
      <c r="AR9" s="678"/>
      <c r="AS9" s="678"/>
      <c r="AT9" s="678"/>
      <c r="AU9" s="678"/>
      <c r="AV9" s="678"/>
      <c r="AW9" s="678"/>
      <c r="AX9" s="678"/>
      <c r="AY9" s="678"/>
      <c r="AZ9" s="678"/>
      <c r="BA9" s="678"/>
      <c r="BB9" s="678"/>
      <c r="BC9" s="678"/>
      <c r="BD9" s="678"/>
      <c r="BE9" s="678"/>
      <c r="BF9" s="679"/>
      <c r="BG9" s="680">
        <v>582916</v>
      </c>
      <c r="BH9" s="681"/>
      <c r="BI9" s="681"/>
      <c r="BJ9" s="681"/>
      <c r="BK9" s="681"/>
      <c r="BL9" s="681"/>
      <c r="BM9" s="681"/>
      <c r="BN9" s="682"/>
      <c r="BO9" s="713">
        <v>40.200000000000003</v>
      </c>
      <c r="BP9" s="713"/>
      <c r="BQ9" s="713"/>
      <c r="BR9" s="713"/>
      <c r="BS9" s="686" t="s">
        <v>231</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413879</v>
      </c>
      <c r="CS9" s="681"/>
      <c r="CT9" s="681"/>
      <c r="CU9" s="681"/>
      <c r="CV9" s="681"/>
      <c r="CW9" s="681"/>
      <c r="CX9" s="681"/>
      <c r="CY9" s="682"/>
      <c r="CZ9" s="713">
        <v>3.4</v>
      </c>
      <c r="DA9" s="713"/>
      <c r="DB9" s="713"/>
      <c r="DC9" s="713"/>
      <c r="DD9" s="686">
        <v>237</v>
      </c>
      <c r="DE9" s="681"/>
      <c r="DF9" s="681"/>
      <c r="DG9" s="681"/>
      <c r="DH9" s="681"/>
      <c r="DI9" s="681"/>
      <c r="DJ9" s="681"/>
      <c r="DK9" s="681"/>
      <c r="DL9" s="681"/>
      <c r="DM9" s="681"/>
      <c r="DN9" s="681"/>
      <c r="DO9" s="681"/>
      <c r="DP9" s="682"/>
      <c r="DQ9" s="686">
        <v>361231</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231</v>
      </c>
      <c r="S10" s="681"/>
      <c r="T10" s="681"/>
      <c r="U10" s="681"/>
      <c r="V10" s="681"/>
      <c r="W10" s="681"/>
      <c r="X10" s="681"/>
      <c r="Y10" s="682"/>
      <c r="Z10" s="713" t="s">
        <v>225</v>
      </c>
      <c r="AA10" s="713"/>
      <c r="AB10" s="713"/>
      <c r="AC10" s="713"/>
      <c r="AD10" s="714" t="s">
        <v>231</v>
      </c>
      <c r="AE10" s="714"/>
      <c r="AF10" s="714"/>
      <c r="AG10" s="714"/>
      <c r="AH10" s="714"/>
      <c r="AI10" s="714"/>
      <c r="AJ10" s="714"/>
      <c r="AK10" s="714"/>
      <c r="AL10" s="683" t="s">
        <v>225</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24960</v>
      </c>
      <c r="BH10" s="681"/>
      <c r="BI10" s="681"/>
      <c r="BJ10" s="681"/>
      <c r="BK10" s="681"/>
      <c r="BL10" s="681"/>
      <c r="BM10" s="681"/>
      <c r="BN10" s="682"/>
      <c r="BO10" s="713">
        <v>1.7</v>
      </c>
      <c r="BP10" s="713"/>
      <c r="BQ10" s="713"/>
      <c r="BR10" s="713"/>
      <c r="BS10" s="686" t="s">
        <v>231</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t="s">
        <v>231</v>
      </c>
      <c r="CS10" s="681"/>
      <c r="CT10" s="681"/>
      <c r="CU10" s="681"/>
      <c r="CV10" s="681"/>
      <c r="CW10" s="681"/>
      <c r="CX10" s="681"/>
      <c r="CY10" s="682"/>
      <c r="CZ10" s="713" t="s">
        <v>225</v>
      </c>
      <c r="DA10" s="713"/>
      <c r="DB10" s="713"/>
      <c r="DC10" s="713"/>
      <c r="DD10" s="686" t="s">
        <v>225</v>
      </c>
      <c r="DE10" s="681"/>
      <c r="DF10" s="681"/>
      <c r="DG10" s="681"/>
      <c r="DH10" s="681"/>
      <c r="DI10" s="681"/>
      <c r="DJ10" s="681"/>
      <c r="DK10" s="681"/>
      <c r="DL10" s="681"/>
      <c r="DM10" s="681"/>
      <c r="DN10" s="681"/>
      <c r="DO10" s="681"/>
      <c r="DP10" s="682"/>
      <c r="DQ10" s="686" t="s">
        <v>231</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321975</v>
      </c>
      <c r="S11" s="681"/>
      <c r="T11" s="681"/>
      <c r="U11" s="681"/>
      <c r="V11" s="681"/>
      <c r="W11" s="681"/>
      <c r="X11" s="681"/>
      <c r="Y11" s="682"/>
      <c r="Z11" s="683">
        <v>2.6</v>
      </c>
      <c r="AA11" s="684"/>
      <c r="AB11" s="684"/>
      <c r="AC11" s="685"/>
      <c r="AD11" s="686">
        <v>321975</v>
      </c>
      <c r="AE11" s="681"/>
      <c r="AF11" s="681"/>
      <c r="AG11" s="681"/>
      <c r="AH11" s="681"/>
      <c r="AI11" s="681"/>
      <c r="AJ11" s="681"/>
      <c r="AK11" s="682"/>
      <c r="AL11" s="683">
        <v>5.4</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13378</v>
      </c>
      <c r="BH11" s="681"/>
      <c r="BI11" s="681"/>
      <c r="BJ11" s="681"/>
      <c r="BK11" s="681"/>
      <c r="BL11" s="681"/>
      <c r="BM11" s="681"/>
      <c r="BN11" s="682"/>
      <c r="BO11" s="713">
        <v>0.9</v>
      </c>
      <c r="BP11" s="713"/>
      <c r="BQ11" s="713"/>
      <c r="BR11" s="713"/>
      <c r="BS11" s="686" t="s">
        <v>231</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490840</v>
      </c>
      <c r="CS11" s="681"/>
      <c r="CT11" s="681"/>
      <c r="CU11" s="681"/>
      <c r="CV11" s="681"/>
      <c r="CW11" s="681"/>
      <c r="CX11" s="681"/>
      <c r="CY11" s="682"/>
      <c r="CZ11" s="713">
        <v>4</v>
      </c>
      <c r="DA11" s="713"/>
      <c r="DB11" s="713"/>
      <c r="DC11" s="713"/>
      <c r="DD11" s="686">
        <v>65876</v>
      </c>
      <c r="DE11" s="681"/>
      <c r="DF11" s="681"/>
      <c r="DG11" s="681"/>
      <c r="DH11" s="681"/>
      <c r="DI11" s="681"/>
      <c r="DJ11" s="681"/>
      <c r="DK11" s="681"/>
      <c r="DL11" s="681"/>
      <c r="DM11" s="681"/>
      <c r="DN11" s="681"/>
      <c r="DO11" s="681"/>
      <c r="DP11" s="682"/>
      <c r="DQ11" s="686">
        <v>272997</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t="s">
        <v>231</v>
      </c>
      <c r="S12" s="681"/>
      <c r="T12" s="681"/>
      <c r="U12" s="681"/>
      <c r="V12" s="681"/>
      <c r="W12" s="681"/>
      <c r="X12" s="681"/>
      <c r="Y12" s="682"/>
      <c r="Z12" s="713" t="s">
        <v>225</v>
      </c>
      <c r="AA12" s="713"/>
      <c r="AB12" s="713"/>
      <c r="AC12" s="713"/>
      <c r="AD12" s="714" t="s">
        <v>231</v>
      </c>
      <c r="AE12" s="714"/>
      <c r="AF12" s="714"/>
      <c r="AG12" s="714"/>
      <c r="AH12" s="714"/>
      <c r="AI12" s="714"/>
      <c r="AJ12" s="714"/>
      <c r="AK12" s="714"/>
      <c r="AL12" s="683" t="s">
        <v>231</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638324</v>
      </c>
      <c r="BH12" s="681"/>
      <c r="BI12" s="681"/>
      <c r="BJ12" s="681"/>
      <c r="BK12" s="681"/>
      <c r="BL12" s="681"/>
      <c r="BM12" s="681"/>
      <c r="BN12" s="682"/>
      <c r="BO12" s="713">
        <v>44</v>
      </c>
      <c r="BP12" s="713"/>
      <c r="BQ12" s="713"/>
      <c r="BR12" s="713"/>
      <c r="BS12" s="686" t="s">
        <v>231</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463047</v>
      </c>
      <c r="CS12" s="681"/>
      <c r="CT12" s="681"/>
      <c r="CU12" s="681"/>
      <c r="CV12" s="681"/>
      <c r="CW12" s="681"/>
      <c r="CX12" s="681"/>
      <c r="CY12" s="682"/>
      <c r="CZ12" s="713">
        <v>3.8</v>
      </c>
      <c r="DA12" s="713"/>
      <c r="DB12" s="713"/>
      <c r="DC12" s="713"/>
      <c r="DD12" s="686">
        <v>110639</v>
      </c>
      <c r="DE12" s="681"/>
      <c r="DF12" s="681"/>
      <c r="DG12" s="681"/>
      <c r="DH12" s="681"/>
      <c r="DI12" s="681"/>
      <c r="DJ12" s="681"/>
      <c r="DK12" s="681"/>
      <c r="DL12" s="681"/>
      <c r="DM12" s="681"/>
      <c r="DN12" s="681"/>
      <c r="DO12" s="681"/>
      <c r="DP12" s="682"/>
      <c r="DQ12" s="686">
        <v>345664</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231</v>
      </c>
      <c r="S13" s="681"/>
      <c r="T13" s="681"/>
      <c r="U13" s="681"/>
      <c r="V13" s="681"/>
      <c r="W13" s="681"/>
      <c r="X13" s="681"/>
      <c r="Y13" s="682"/>
      <c r="Z13" s="713" t="s">
        <v>231</v>
      </c>
      <c r="AA13" s="713"/>
      <c r="AB13" s="713"/>
      <c r="AC13" s="713"/>
      <c r="AD13" s="714" t="s">
        <v>231</v>
      </c>
      <c r="AE13" s="714"/>
      <c r="AF13" s="714"/>
      <c r="AG13" s="714"/>
      <c r="AH13" s="714"/>
      <c r="AI13" s="714"/>
      <c r="AJ13" s="714"/>
      <c r="AK13" s="714"/>
      <c r="AL13" s="683" t="s">
        <v>225</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631072</v>
      </c>
      <c r="BH13" s="681"/>
      <c r="BI13" s="681"/>
      <c r="BJ13" s="681"/>
      <c r="BK13" s="681"/>
      <c r="BL13" s="681"/>
      <c r="BM13" s="681"/>
      <c r="BN13" s="682"/>
      <c r="BO13" s="713">
        <v>43.5</v>
      </c>
      <c r="BP13" s="713"/>
      <c r="BQ13" s="713"/>
      <c r="BR13" s="713"/>
      <c r="BS13" s="686" t="s">
        <v>225</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1073217</v>
      </c>
      <c r="CS13" s="681"/>
      <c r="CT13" s="681"/>
      <c r="CU13" s="681"/>
      <c r="CV13" s="681"/>
      <c r="CW13" s="681"/>
      <c r="CX13" s="681"/>
      <c r="CY13" s="682"/>
      <c r="CZ13" s="713">
        <v>8.6999999999999993</v>
      </c>
      <c r="DA13" s="713"/>
      <c r="DB13" s="713"/>
      <c r="DC13" s="713"/>
      <c r="DD13" s="686">
        <v>365869</v>
      </c>
      <c r="DE13" s="681"/>
      <c r="DF13" s="681"/>
      <c r="DG13" s="681"/>
      <c r="DH13" s="681"/>
      <c r="DI13" s="681"/>
      <c r="DJ13" s="681"/>
      <c r="DK13" s="681"/>
      <c r="DL13" s="681"/>
      <c r="DM13" s="681"/>
      <c r="DN13" s="681"/>
      <c r="DO13" s="681"/>
      <c r="DP13" s="682"/>
      <c r="DQ13" s="686">
        <v>648599</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231</v>
      </c>
      <c r="S14" s="681"/>
      <c r="T14" s="681"/>
      <c r="U14" s="681"/>
      <c r="V14" s="681"/>
      <c r="W14" s="681"/>
      <c r="X14" s="681"/>
      <c r="Y14" s="682"/>
      <c r="Z14" s="713" t="s">
        <v>231</v>
      </c>
      <c r="AA14" s="713"/>
      <c r="AB14" s="713"/>
      <c r="AC14" s="713"/>
      <c r="AD14" s="714" t="s">
        <v>231</v>
      </c>
      <c r="AE14" s="714"/>
      <c r="AF14" s="714"/>
      <c r="AG14" s="714"/>
      <c r="AH14" s="714"/>
      <c r="AI14" s="714"/>
      <c r="AJ14" s="714"/>
      <c r="AK14" s="714"/>
      <c r="AL14" s="683" t="s">
        <v>231</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65677</v>
      </c>
      <c r="BH14" s="681"/>
      <c r="BI14" s="681"/>
      <c r="BJ14" s="681"/>
      <c r="BK14" s="681"/>
      <c r="BL14" s="681"/>
      <c r="BM14" s="681"/>
      <c r="BN14" s="682"/>
      <c r="BO14" s="713">
        <v>4.5</v>
      </c>
      <c r="BP14" s="713"/>
      <c r="BQ14" s="713"/>
      <c r="BR14" s="713"/>
      <c r="BS14" s="686" t="s">
        <v>231</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283488</v>
      </c>
      <c r="CS14" s="681"/>
      <c r="CT14" s="681"/>
      <c r="CU14" s="681"/>
      <c r="CV14" s="681"/>
      <c r="CW14" s="681"/>
      <c r="CX14" s="681"/>
      <c r="CY14" s="682"/>
      <c r="CZ14" s="713">
        <v>2.2999999999999998</v>
      </c>
      <c r="DA14" s="713"/>
      <c r="DB14" s="713"/>
      <c r="DC14" s="713"/>
      <c r="DD14" s="686">
        <v>6753</v>
      </c>
      <c r="DE14" s="681"/>
      <c r="DF14" s="681"/>
      <c r="DG14" s="681"/>
      <c r="DH14" s="681"/>
      <c r="DI14" s="681"/>
      <c r="DJ14" s="681"/>
      <c r="DK14" s="681"/>
      <c r="DL14" s="681"/>
      <c r="DM14" s="681"/>
      <c r="DN14" s="681"/>
      <c r="DO14" s="681"/>
      <c r="DP14" s="682"/>
      <c r="DQ14" s="686">
        <v>268187</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231</v>
      </c>
      <c r="S15" s="681"/>
      <c r="T15" s="681"/>
      <c r="U15" s="681"/>
      <c r="V15" s="681"/>
      <c r="W15" s="681"/>
      <c r="X15" s="681"/>
      <c r="Y15" s="682"/>
      <c r="Z15" s="713" t="s">
        <v>231</v>
      </c>
      <c r="AA15" s="713"/>
      <c r="AB15" s="713"/>
      <c r="AC15" s="713"/>
      <c r="AD15" s="714" t="s">
        <v>225</v>
      </c>
      <c r="AE15" s="714"/>
      <c r="AF15" s="714"/>
      <c r="AG15" s="714"/>
      <c r="AH15" s="714"/>
      <c r="AI15" s="714"/>
      <c r="AJ15" s="714"/>
      <c r="AK15" s="714"/>
      <c r="AL15" s="683" t="s">
        <v>225</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86292</v>
      </c>
      <c r="BH15" s="681"/>
      <c r="BI15" s="681"/>
      <c r="BJ15" s="681"/>
      <c r="BK15" s="681"/>
      <c r="BL15" s="681"/>
      <c r="BM15" s="681"/>
      <c r="BN15" s="682"/>
      <c r="BO15" s="713">
        <v>5.9</v>
      </c>
      <c r="BP15" s="713"/>
      <c r="BQ15" s="713"/>
      <c r="BR15" s="713"/>
      <c r="BS15" s="686" t="s">
        <v>225</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1296776</v>
      </c>
      <c r="CS15" s="681"/>
      <c r="CT15" s="681"/>
      <c r="CU15" s="681"/>
      <c r="CV15" s="681"/>
      <c r="CW15" s="681"/>
      <c r="CX15" s="681"/>
      <c r="CY15" s="682"/>
      <c r="CZ15" s="713">
        <v>10.6</v>
      </c>
      <c r="DA15" s="713"/>
      <c r="DB15" s="713"/>
      <c r="DC15" s="713"/>
      <c r="DD15" s="686">
        <v>475638</v>
      </c>
      <c r="DE15" s="681"/>
      <c r="DF15" s="681"/>
      <c r="DG15" s="681"/>
      <c r="DH15" s="681"/>
      <c r="DI15" s="681"/>
      <c r="DJ15" s="681"/>
      <c r="DK15" s="681"/>
      <c r="DL15" s="681"/>
      <c r="DM15" s="681"/>
      <c r="DN15" s="681"/>
      <c r="DO15" s="681"/>
      <c r="DP15" s="682"/>
      <c r="DQ15" s="686">
        <v>703215</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5187</v>
      </c>
      <c r="S16" s="681"/>
      <c r="T16" s="681"/>
      <c r="U16" s="681"/>
      <c r="V16" s="681"/>
      <c r="W16" s="681"/>
      <c r="X16" s="681"/>
      <c r="Y16" s="682"/>
      <c r="Z16" s="713">
        <v>0</v>
      </c>
      <c r="AA16" s="713"/>
      <c r="AB16" s="713"/>
      <c r="AC16" s="713"/>
      <c r="AD16" s="714">
        <v>5187</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225</v>
      </c>
      <c r="BH16" s="681"/>
      <c r="BI16" s="681"/>
      <c r="BJ16" s="681"/>
      <c r="BK16" s="681"/>
      <c r="BL16" s="681"/>
      <c r="BM16" s="681"/>
      <c r="BN16" s="682"/>
      <c r="BO16" s="713" t="s">
        <v>225</v>
      </c>
      <c r="BP16" s="713"/>
      <c r="BQ16" s="713"/>
      <c r="BR16" s="713"/>
      <c r="BS16" s="686" t="s">
        <v>231</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14686</v>
      </c>
      <c r="CS16" s="681"/>
      <c r="CT16" s="681"/>
      <c r="CU16" s="681"/>
      <c r="CV16" s="681"/>
      <c r="CW16" s="681"/>
      <c r="CX16" s="681"/>
      <c r="CY16" s="682"/>
      <c r="CZ16" s="713">
        <v>0.1</v>
      </c>
      <c r="DA16" s="713"/>
      <c r="DB16" s="713"/>
      <c r="DC16" s="713"/>
      <c r="DD16" s="686" t="s">
        <v>225</v>
      </c>
      <c r="DE16" s="681"/>
      <c r="DF16" s="681"/>
      <c r="DG16" s="681"/>
      <c r="DH16" s="681"/>
      <c r="DI16" s="681"/>
      <c r="DJ16" s="681"/>
      <c r="DK16" s="681"/>
      <c r="DL16" s="681"/>
      <c r="DM16" s="681"/>
      <c r="DN16" s="681"/>
      <c r="DO16" s="681"/>
      <c r="DP16" s="682"/>
      <c r="DQ16" s="686">
        <v>4543</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3459</v>
      </c>
      <c r="S17" s="681"/>
      <c r="T17" s="681"/>
      <c r="U17" s="681"/>
      <c r="V17" s="681"/>
      <c r="W17" s="681"/>
      <c r="X17" s="681"/>
      <c r="Y17" s="682"/>
      <c r="Z17" s="713">
        <v>0</v>
      </c>
      <c r="AA17" s="713"/>
      <c r="AB17" s="713"/>
      <c r="AC17" s="713"/>
      <c r="AD17" s="714">
        <v>3459</v>
      </c>
      <c r="AE17" s="714"/>
      <c r="AF17" s="714"/>
      <c r="AG17" s="714"/>
      <c r="AH17" s="714"/>
      <c r="AI17" s="714"/>
      <c r="AJ17" s="714"/>
      <c r="AK17" s="714"/>
      <c r="AL17" s="683">
        <v>0.1</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231</v>
      </c>
      <c r="BH17" s="681"/>
      <c r="BI17" s="681"/>
      <c r="BJ17" s="681"/>
      <c r="BK17" s="681"/>
      <c r="BL17" s="681"/>
      <c r="BM17" s="681"/>
      <c r="BN17" s="682"/>
      <c r="BO17" s="713" t="s">
        <v>231</v>
      </c>
      <c r="BP17" s="713"/>
      <c r="BQ17" s="713"/>
      <c r="BR17" s="713"/>
      <c r="BS17" s="686" t="s">
        <v>231</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1292522</v>
      </c>
      <c r="CS17" s="681"/>
      <c r="CT17" s="681"/>
      <c r="CU17" s="681"/>
      <c r="CV17" s="681"/>
      <c r="CW17" s="681"/>
      <c r="CX17" s="681"/>
      <c r="CY17" s="682"/>
      <c r="CZ17" s="713">
        <v>10.5</v>
      </c>
      <c r="DA17" s="713"/>
      <c r="DB17" s="713"/>
      <c r="DC17" s="713"/>
      <c r="DD17" s="686" t="s">
        <v>231</v>
      </c>
      <c r="DE17" s="681"/>
      <c r="DF17" s="681"/>
      <c r="DG17" s="681"/>
      <c r="DH17" s="681"/>
      <c r="DI17" s="681"/>
      <c r="DJ17" s="681"/>
      <c r="DK17" s="681"/>
      <c r="DL17" s="681"/>
      <c r="DM17" s="681"/>
      <c r="DN17" s="681"/>
      <c r="DO17" s="681"/>
      <c r="DP17" s="682"/>
      <c r="DQ17" s="686">
        <v>1289130</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17741</v>
      </c>
      <c r="S18" s="681"/>
      <c r="T18" s="681"/>
      <c r="U18" s="681"/>
      <c r="V18" s="681"/>
      <c r="W18" s="681"/>
      <c r="X18" s="681"/>
      <c r="Y18" s="682"/>
      <c r="Z18" s="713">
        <v>0.1</v>
      </c>
      <c r="AA18" s="713"/>
      <c r="AB18" s="713"/>
      <c r="AC18" s="713"/>
      <c r="AD18" s="714">
        <v>17741</v>
      </c>
      <c r="AE18" s="714"/>
      <c r="AF18" s="714"/>
      <c r="AG18" s="714"/>
      <c r="AH18" s="714"/>
      <c r="AI18" s="714"/>
      <c r="AJ18" s="714"/>
      <c r="AK18" s="714"/>
      <c r="AL18" s="683">
        <v>0.3</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225</v>
      </c>
      <c r="BH18" s="681"/>
      <c r="BI18" s="681"/>
      <c r="BJ18" s="681"/>
      <c r="BK18" s="681"/>
      <c r="BL18" s="681"/>
      <c r="BM18" s="681"/>
      <c r="BN18" s="682"/>
      <c r="BO18" s="713" t="s">
        <v>231</v>
      </c>
      <c r="BP18" s="713"/>
      <c r="BQ18" s="713"/>
      <c r="BR18" s="713"/>
      <c r="BS18" s="686" t="s">
        <v>225</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225</v>
      </c>
      <c r="CS18" s="681"/>
      <c r="CT18" s="681"/>
      <c r="CU18" s="681"/>
      <c r="CV18" s="681"/>
      <c r="CW18" s="681"/>
      <c r="CX18" s="681"/>
      <c r="CY18" s="682"/>
      <c r="CZ18" s="713" t="s">
        <v>225</v>
      </c>
      <c r="DA18" s="713"/>
      <c r="DB18" s="713"/>
      <c r="DC18" s="713"/>
      <c r="DD18" s="686" t="s">
        <v>231</v>
      </c>
      <c r="DE18" s="681"/>
      <c r="DF18" s="681"/>
      <c r="DG18" s="681"/>
      <c r="DH18" s="681"/>
      <c r="DI18" s="681"/>
      <c r="DJ18" s="681"/>
      <c r="DK18" s="681"/>
      <c r="DL18" s="681"/>
      <c r="DM18" s="681"/>
      <c r="DN18" s="681"/>
      <c r="DO18" s="681"/>
      <c r="DP18" s="682"/>
      <c r="DQ18" s="686" t="s">
        <v>231</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13939</v>
      </c>
      <c r="S19" s="681"/>
      <c r="T19" s="681"/>
      <c r="U19" s="681"/>
      <c r="V19" s="681"/>
      <c r="W19" s="681"/>
      <c r="X19" s="681"/>
      <c r="Y19" s="682"/>
      <c r="Z19" s="713">
        <v>0.1</v>
      </c>
      <c r="AA19" s="713"/>
      <c r="AB19" s="713"/>
      <c r="AC19" s="713"/>
      <c r="AD19" s="714">
        <v>13939</v>
      </c>
      <c r="AE19" s="714"/>
      <c r="AF19" s="714"/>
      <c r="AG19" s="714"/>
      <c r="AH19" s="714"/>
      <c r="AI19" s="714"/>
      <c r="AJ19" s="714"/>
      <c r="AK19" s="714"/>
      <c r="AL19" s="683">
        <v>0.2</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9431</v>
      </c>
      <c r="BH19" s="681"/>
      <c r="BI19" s="681"/>
      <c r="BJ19" s="681"/>
      <c r="BK19" s="681"/>
      <c r="BL19" s="681"/>
      <c r="BM19" s="681"/>
      <c r="BN19" s="682"/>
      <c r="BO19" s="713">
        <v>0.7</v>
      </c>
      <c r="BP19" s="713"/>
      <c r="BQ19" s="713"/>
      <c r="BR19" s="713"/>
      <c r="BS19" s="686" t="s">
        <v>231</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231</v>
      </c>
      <c r="CS19" s="681"/>
      <c r="CT19" s="681"/>
      <c r="CU19" s="681"/>
      <c r="CV19" s="681"/>
      <c r="CW19" s="681"/>
      <c r="CX19" s="681"/>
      <c r="CY19" s="682"/>
      <c r="CZ19" s="713" t="s">
        <v>231</v>
      </c>
      <c r="DA19" s="713"/>
      <c r="DB19" s="713"/>
      <c r="DC19" s="713"/>
      <c r="DD19" s="686" t="s">
        <v>225</v>
      </c>
      <c r="DE19" s="681"/>
      <c r="DF19" s="681"/>
      <c r="DG19" s="681"/>
      <c r="DH19" s="681"/>
      <c r="DI19" s="681"/>
      <c r="DJ19" s="681"/>
      <c r="DK19" s="681"/>
      <c r="DL19" s="681"/>
      <c r="DM19" s="681"/>
      <c r="DN19" s="681"/>
      <c r="DO19" s="681"/>
      <c r="DP19" s="682"/>
      <c r="DQ19" s="686" t="s">
        <v>231</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2315</v>
      </c>
      <c r="S20" s="681"/>
      <c r="T20" s="681"/>
      <c r="U20" s="681"/>
      <c r="V20" s="681"/>
      <c r="W20" s="681"/>
      <c r="X20" s="681"/>
      <c r="Y20" s="682"/>
      <c r="Z20" s="713">
        <v>0</v>
      </c>
      <c r="AA20" s="713"/>
      <c r="AB20" s="713"/>
      <c r="AC20" s="713"/>
      <c r="AD20" s="714">
        <v>2315</v>
      </c>
      <c r="AE20" s="714"/>
      <c r="AF20" s="714"/>
      <c r="AG20" s="714"/>
      <c r="AH20" s="714"/>
      <c r="AI20" s="714"/>
      <c r="AJ20" s="714"/>
      <c r="AK20" s="714"/>
      <c r="AL20" s="683">
        <v>0</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9431</v>
      </c>
      <c r="BH20" s="681"/>
      <c r="BI20" s="681"/>
      <c r="BJ20" s="681"/>
      <c r="BK20" s="681"/>
      <c r="BL20" s="681"/>
      <c r="BM20" s="681"/>
      <c r="BN20" s="682"/>
      <c r="BO20" s="713">
        <v>0.7</v>
      </c>
      <c r="BP20" s="713"/>
      <c r="BQ20" s="713"/>
      <c r="BR20" s="713"/>
      <c r="BS20" s="686" t="s">
        <v>231</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12282848</v>
      </c>
      <c r="CS20" s="681"/>
      <c r="CT20" s="681"/>
      <c r="CU20" s="681"/>
      <c r="CV20" s="681"/>
      <c r="CW20" s="681"/>
      <c r="CX20" s="681"/>
      <c r="CY20" s="682"/>
      <c r="CZ20" s="713">
        <v>100</v>
      </c>
      <c r="DA20" s="713"/>
      <c r="DB20" s="713"/>
      <c r="DC20" s="713"/>
      <c r="DD20" s="686">
        <v>1888309</v>
      </c>
      <c r="DE20" s="681"/>
      <c r="DF20" s="681"/>
      <c r="DG20" s="681"/>
      <c r="DH20" s="681"/>
      <c r="DI20" s="681"/>
      <c r="DJ20" s="681"/>
      <c r="DK20" s="681"/>
      <c r="DL20" s="681"/>
      <c r="DM20" s="681"/>
      <c r="DN20" s="681"/>
      <c r="DO20" s="681"/>
      <c r="DP20" s="682"/>
      <c r="DQ20" s="686">
        <v>6862731</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1487</v>
      </c>
      <c r="S21" s="681"/>
      <c r="T21" s="681"/>
      <c r="U21" s="681"/>
      <c r="V21" s="681"/>
      <c r="W21" s="681"/>
      <c r="X21" s="681"/>
      <c r="Y21" s="682"/>
      <c r="Z21" s="713">
        <v>0</v>
      </c>
      <c r="AA21" s="713"/>
      <c r="AB21" s="713"/>
      <c r="AC21" s="713"/>
      <c r="AD21" s="714">
        <v>1487</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9431</v>
      </c>
      <c r="BH21" s="681"/>
      <c r="BI21" s="681"/>
      <c r="BJ21" s="681"/>
      <c r="BK21" s="681"/>
      <c r="BL21" s="681"/>
      <c r="BM21" s="681"/>
      <c r="BN21" s="682"/>
      <c r="BO21" s="713">
        <v>0.7</v>
      </c>
      <c r="BP21" s="713"/>
      <c r="BQ21" s="713"/>
      <c r="BR21" s="713"/>
      <c r="BS21" s="686" t="s">
        <v>225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4321596</v>
      </c>
      <c r="S22" s="681"/>
      <c r="T22" s="681"/>
      <c r="U22" s="681"/>
      <c r="V22" s="681"/>
      <c r="W22" s="681"/>
      <c r="X22" s="681"/>
      <c r="Y22" s="682"/>
      <c r="Z22" s="713">
        <v>34.4</v>
      </c>
      <c r="AA22" s="713"/>
      <c r="AB22" s="713"/>
      <c r="AC22" s="713"/>
      <c r="AD22" s="714">
        <v>4072666</v>
      </c>
      <c r="AE22" s="714"/>
      <c r="AF22" s="714"/>
      <c r="AG22" s="714"/>
      <c r="AH22" s="714"/>
      <c r="AI22" s="714"/>
      <c r="AJ22" s="714"/>
      <c r="AK22" s="714"/>
      <c r="AL22" s="683">
        <v>68.2</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225</v>
      </c>
      <c r="BH22" s="681"/>
      <c r="BI22" s="681"/>
      <c r="BJ22" s="681"/>
      <c r="BK22" s="681"/>
      <c r="BL22" s="681"/>
      <c r="BM22" s="681"/>
      <c r="BN22" s="682"/>
      <c r="BO22" s="713" t="s">
        <v>225</v>
      </c>
      <c r="BP22" s="713"/>
      <c r="BQ22" s="713"/>
      <c r="BR22" s="713"/>
      <c r="BS22" s="686" t="s">
        <v>231</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4072666</v>
      </c>
      <c r="S23" s="681"/>
      <c r="T23" s="681"/>
      <c r="U23" s="681"/>
      <c r="V23" s="681"/>
      <c r="W23" s="681"/>
      <c r="X23" s="681"/>
      <c r="Y23" s="682"/>
      <c r="Z23" s="713">
        <v>32.4</v>
      </c>
      <c r="AA23" s="713"/>
      <c r="AB23" s="713"/>
      <c r="AC23" s="713"/>
      <c r="AD23" s="714">
        <v>4072666</v>
      </c>
      <c r="AE23" s="714"/>
      <c r="AF23" s="714"/>
      <c r="AG23" s="714"/>
      <c r="AH23" s="714"/>
      <c r="AI23" s="714"/>
      <c r="AJ23" s="714"/>
      <c r="AK23" s="714"/>
      <c r="AL23" s="683">
        <v>68.2</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225</v>
      </c>
      <c r="BH23" s="681"/>
      <c r="BI23" s="681"/>
      <c r="BJ23" s="681"/>
      <c r="BK23" s="681"/>
      <c r="BL23" s="681"/>
      <c r="BM23" s="681"/>
      <c r="BN23" s="682"/>
      <c r="BO23" s="713" t="s">
        <v>225</v>
      </c>
      <c r="BP23" s="713"/>
      <c r="BQ23" s="713"/>
      <c r="BR23" s="713"/>
      <c r="BS23" s="686" t="s">
        <v>231</v>
      </c>
      <c r="BT23" s="681"/>
      <c r="BU23" s="681"/>
      <c r="BV23" s="681"/>
      <c r="BW23" s="681"/>
      <c r="BX23" s="681"/>
      <c r="BY23" s="681"/>
      <c r="BZ23" s="681"/>
      <c r="CA23" s="681"/>
      <c r="CB23" s="727"/>
      <c r="CD23" s="784" t="s">
        <v>219</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248930</v>
      </c>
      <c r="S24" s="681"/>
      <c r="T24" s="681"/>
      <c r="U24" s="681"/>
      <c r="V24" s="681"/>
      <c r="W24" s="681"/>
      <c r="X24" s="681"/>
      <c r="Y24" s="682"/>
      <c r="Z24" s="713">
        <v>2</v>
      </c>
      <c r="AA24" s="713"/>
      <c r="AB24" s="713"/>
      <c r="AC24" s="713"/>
      <c r="AD24" s="714" t="s">
        <v>225</v>
      </c>
      <c r="AE24" s="714"/>
      <c r="AF24" s="714"/>
      <c r="AG24" s="714"/>
      <c r="AH24" s="714"/>
      <c r="AI24" s="714"/>
      <c r="AJ24" s="714"/>
      <c r="AK24" s="714"/>
      <c r="AL24" s="683" t="s">
        <v>225</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225</v>
      </c>
      <c r="BH24" s="681"/>
      <c r="BI24" s="681"/>
      <c r="BJ24" s="681"/>
      <c r="BK24" s="681"/>
      <c r="BL24" s="681"/>
      <c r="BM24" s="681"/>
      <c r="BN24" s="682"/>
      <c r="BO24" s="713" t="s">
        <v>231</v>
      </c>
      <c r="BP24" s="713"/>
      <c r="BQ24" s="713"/>
      <c r="BR24" s="713"/>
      <c r="BS24" s="686" t="s">
        <v>225</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4640748</v>
      </c>
      <c r="CS24" s="736"/>
      <c r="CT24" s="736"/>
      <c r="CU24" s="736"/>
      <c r="CV24" s="736"/>
      <c r="CW24" s="736"/>
      <c r="CX24" s="736"/>
      <c r="CY24" s="779"/>
      <c r="CZ24" s="780">
        <v>37.799999999999997</v>
      </c>
      <c r="DA24" s="751"/>
      <c r="DB24" s="751"/>
      <c r="DC24" s="783"/>
      <c r="DD24" s="778">
        <v>3539980</v>
      </c>
      <c r="DE24" s="736"/>
      <c r="DF24" s="736"/>
      <c r="DG24" s="736"/>
      <c r="DH24" s="736"/>
      <c r="DI24" s="736"/>
      <c r="DJ24" s="736"/>
      <c r="DK24" s="779"/>
      <c r="DL24" s="778">
        <v>3148442</v>
      </c>
      <c r="DM24" s="736"/>
      <c r="DN24" s="736"/>
      <c r="DO24" s="736"/>
      <c r="DP24" s="736"/>
      <c r="DQ24" s="736"/>
      <c r="DR24" s="736"/>
      <c r="DS24" s="736"/>
      <c r="DT24" s="736"/>
      <c r="DU24" s="736"/>
      <c r="DV24" s="779"/>
      <c r="DW24" s="780">
        <v>51.1</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231</v>
      </c>
      <c r="S25" s="681"/>
      <c r="T25" s="681"/>
      <c r="U25" s="681"/>
      <c r="V25" s="681"/>
      <c r="W25" s="681"/>
      <c r="X25" s="681"/>
      <c r="Y25" s="682"/>
      <c r="Z25" s="713" t="s">
        <v>225</v>
      </c>
      <c r="AA25" s="713"/>
      <c r="AB25" s="713"/>
      <c r="AC25" s="713"/>
      <c r="AD25" s="714" t="s">
        <v>225</v>
      </c>
      <c r="AE25" s="714"/>
      <c r="AF25" s="714"/>
      <c r="AG25" s="714"/>
      <c r="AH25" s="714"/>
      <c r="AI25" s="714"/>
      <c r="AJ25" s="714"/>
      <c r="AK25" s="714"/>
      <c r="AL25" s="683" t="s">
        <v>225</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231</v>
      </c>
      <c r="BH25" s="681"/>
      <c r="BI25" s="681"/>
      <c r="BJ25" s="681"/>
      <c r="BK25" s="681"/>
      <c r="BL25" s="681"/>
      <c r="BM25" s="681"/>
      <c r="BN25" s="682"/>
      <c r="BO25" s="713" t="s">
        <v>231</v>
      </c>
      <c r="BP25" s="713"/>
      <c r="BQ25" s="713"/>
      <c r="BR25" s="713"/>
      <c r="BS25" s="686" t="s">
        <v>231</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1814937</v>
      </c>
      <c r="CS25" s="699"/>
      <c r="CT25" s="699"/>
      <c r="CU25" s="699"/>
      <c r="CV25" s="699"/>
      <c r="CW25" s="699"/>
      <c r="CX25" s="699"/>
      <c r="CY25" s="700"/>
      <c r="CZ25" s="683">
        <v>14.8</v>
      </c>
      <c r="DA25" s="701"/>
      <c r="DB25" s="701"/>
      <c r="DC25" s="702"/>
      <c r="DD25" s="686">
        <v>1635265</v>
      </c>
      <c r="DE25" s="699"/>
      <c r="DF25" s="699"/>
      <c r="DG25" s="699"/>
      <c r="DH25" s="699"/>
      <c r="DI25" s="699"/>
      <c r="DJ25" s="699"/>
      <c r="DK25" s="700"/>
      <c r="DL25" s="686">
        <v>1619005</v>
      </c>
      <c r="DM25" s="699"/>
      <c r="DN25" s="699"/>
      <c r="DO25" s="699"/>
      <c r="DP25" s="699"/>
      <c r="DQ25" s="699"/>
      <c r="DR25" s="699"/>
      <c r="DS25" s="699"/>
      <c r="DT25" s="699"/>
      <c r="DU25" s="699"/>
      <c r="DV25" s="700"/>
      <c r="DW25" s="683">
        <v>26.3</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6204650</v>
      </c>
      <c r="S26" s="681"/>
      <c r="T26" s="681"/>
      <c r="U26" s="681"/>
      <c r="V26" s="681"/>
      <c r="W26" s="681"/>
      <c r="X26" s="681"/>
      <c r="Y26" s="682"/>
      <c r="Z26" s="713">
        <v>49.4</v>
      </c>
      <c r="AA26" s="713"/>
      <c r="AB26" s="713"/>
      <c r="AC26" s="713"/>
      <c r="AD26" s="714">
        <v>5955720</v>
      </c>
      <c r="AE26" s="714"/>
      <c r="AF26" s="714"/>
      <c r="AG26" s="714"/>
      <c r="AH26" s="714"/>
      <c r="AI26" s="714"/>
      <c r="AJ26" s="714"/>
      <c r="AK26" s="714"/>
      <c r="AL26" s="683">
        <v>99.7</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231</v>
      </c>
      <c r="BH26" s="681"/>
      <c r="BI26" s="681"/>
      <c r="BJ26" s="681"/>
      <c r="BK26" s="681"/>
      <c r="BL26" s="681"/>
      <c r="BM26" s="681"/>
      <c r="BN26" s="682"/>
      <c r="BO26" s="713" t="s">
        <v>225</v>
      </c>
      <c r="BP26" s="713"/>
      <c r="BQ26" s="713"/>
      <c r="BR26" s="713"/>
      <c r="BS26" s="686" t="s">
        <v>231</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973046</v>
      </c>
      <c r="CS26" s="681"/>
      <c r="CT26" s="681"/>
      <c r="CU26" s="681"/>
      <c r="CV26" s="681"/>
      <c r="CW26" s="681"/>
      <c r="CX26" s="681"/>
      <c r="CY26" s="682"/>
      <c r="CZ26" s="683">
        <v>7.9</v>
      </c>
      <c r="DA26" s="701"/>
      <c r="DB26" s="701"/>
      <c r="DC26" s="702"/>
      <c r="DD26" s="686">
        <v>901608</v>
      </c>
      <c r="DE26" s="681"/>
      <c r="DF26" s="681"/>
      <c r="DG26" s="681"/>
      <c r="DH26" s="681"/>
      <c r="DI26" s="681"/>
      <c r="DJ26" s="681"/>
      <c r="DK26" s="682"/>
      <c r="DL26" s="686" t="s">
        <v>231</v>
      </c>
      <c r="DM26" s="681"/>
      <c r="DN26" s="681"/>
      <c r="DO26" s="681"/>
      <c r="DP26" s="681"/>
      <c r="DQ26" s="681"/>
      <c r="DR26" s="681"/>
      <c r="DS26" s="681"/>
      <c r="DT26" s="681"/>
      <c r="DU26" s="681"/>
      <c r="DV26" s="682"/>
      <c r="DW26" s="683" t="s">
        <v>231</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1283</v>
      </c>
      <c r="S27" s="681"/>
      <c r="T27" s="681"/>
      <c r="U27" s="681"/>
      <c r="V27" s="681"/>
      <c r="W27" s="681"/>
      <c r="X27" s="681"/>
      <c r="Y27" s="682"/>
      <c r="Z27" s="713">
        <v>0</v>
      </c>
      <c r="AA27" s="713"/>
      <c r="AB27" s="713"/>
      <c r="AC27" s="713"/>
      <c r="AD27" s="714">
        <v>1283</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1450343</v>
      </c>
      <c r="BH27" s="681"/>
      <c r="BI27" s="681"/>
      <c r="BJ27" s="681"/>
      <c r="BK27" s="681"/>
      <c r="BL27" s="681"/>
      <c r="BM27" s="681"/>
      <c r="BN27" s="682"/>
      <c r="BO27" s="713">
        <v>100</v>
      </c>
      <c r="BP27" s="713"/>
      <c r="BQ27" s="713"/>
      <c r="BR27" s="713"/>
      <c r="BS27" s="686" t="s">
        <v>225</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1533289</v>
      </c>
      <c r="CS27" s="699"/>
      <c r="CT27" s="699"/>
      <c r="CU27" s="699"/>
      <c r="CV27" s="699"/>
      <c r="CW27" s="699"/>
      <c r="CX27" s="699"/>
      <c r="CY27" s="700"/>
      <c r="CZ27" s="683">
        <v>12.5</v>
      </c>
      <c r="DA27" s="701"/>
      <c r="DB27" s="701"/>
      <c r="DC27" s="702"/>
      <c r="DD27" s="686">
        <v>615585</v>
      </c>
      <c r="DE27" s="699"/>
      <c r="DF27" s="699"/>
      <c r="DG27" s="699"/>
      <c r="DH27" s="699"/>
      <c r="DI27" s="699"/>
      <c r="DJ27" s="699"/>
      <c r="DK27" s="700"/>
      <c r="DL27" s="686">
        <v>599231</v>
      </c>
      <c r="DM27" s="699"/>
      <c r="DN27" s="699"/>
      <c r="DO27" s="699"/>
      <c r="DP27" s="699"/>
      <c r="DQ27" s="699"/>
      <c r="DR27" s="699"/>
      <c r="DS27" s="699"/>
      <c r="DT27" s="699"/>
      <c r="DU27" s="699"/>
      <c r="DV27" s="700"/>
      <c r="DW27" s="683">
        <v>9.6999999999999993</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52792</v>
      </c>
      <c r="S28" s="681"/>
      <c r="T28" s="681"/>
      <c r="U28" s="681"/>
      <c r="V28" s="681"/>
      <c r="W28" s="681"/>
      <c r="X28" s="681"/>
      <c r="Y28" s="682"/>
      <c r="Z28" s="713">
        <v>0.4</v>
      </c>
      <c r="AA28" s="713"/>
      <c r="AB28" s="713"/>
      <c r="AC28" s="713"/>
      <c r="AD28" s="714" t="s">
        <v>231</v>
      </c>
      <c r="AE28" s="714"/>
      <c r="AF28" s="714"/>
      <c r="AG28" s="714"/>
      <c r="AH28" s="714"/>
      <c r="AI28" s="714"/>
      <c r="AJ28" s="714"/>
      <c r="AK28" s="714"/>
      <c r="AL28" s="683" t="s">
        <v>225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1292522</v>
      </c>
      <c r="CS28" s="681"/>
      <c r="CT28" s="681"/>
      <c r="CU28" s="681"/>
      <c r="CV28" s="681"/>
      <c r="CW28" s="681"/>
      <c r="CX28" s="681"/>
      <c r="CY28" s="682"/>
      <c r="CZ28" s="683">
        <v>10.5</v>
      </c>
      <c r="DA28" s="701"/>
      <c r="DB28" s="701"/>
      <c r="DC28" s="702"/>
      <c r="DD28" s="686">
        <v>1289130</v>
      </c>
      <c r="DE28" s="681"/>
      <c r="DF28" s="681"/>
      <c r="DG28" s="681"/>
      <c r="DH28" s="681"/>
      <c r="DI28" s="681"/>
      <c r="DJ28" s="681"/>
      <c r="DK28" s="682"/>
      <c r="DL28" s="686">
        <v>930206</v>
      </c>
      <c r="DM28" s="681"/>
      <c r="DN28" s="681"/>
      <c r="DO28" s="681"/>
      <c r="DP28" s="681"/>
      <c r="DQ28" s="681"/>
      <c r="DR28" s="681"/>
      <c r="DS28" s="681"/>
      <c r="DT28" s="681"/>
      <c r="DU28" s="681"/>
      <c r="DV28" s="682"/>
      <c r="DW28" s="683">
        <v>15.1</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106418</v>
      </c>
      <c r="S29" s="681"/>
      <c r="T29" s="681"/>
      <c r="U29" s="681"/>
      <c r="V29" s="681"/>
      <c r="W29" s="681"/>
      <c r="X29" s="681"/>
      <c r="Y29" s="682"/>
      <c r="Z29" s="713">
        <v>0.8</v>
      </c>
      <c r="AA29" s="713"/>
      <c r="AB29" s="713"/>
      <c r="AC29" s="713"/>
      <c r="AD29" s="714">
        <v>9278</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1292510</v>
      </c>
      <c r="CS29" s="699"/>
      <c r="CT29" s="699"/>
      <c r="CU29" s="699"/>
      <c r="CV29" s="699"/>
      <c r="CW29" s="699"/>
      <c r="CX29" s="699"/>
      <c r="CY29" s="700"/>
      <c r="CZ29" s="683">
        <v>10.5</v>
      </c>
      <c r="DA29" s="701"/>
      <c r="DB29" s="701"/>
      <c r="DC29" s="702"/>
      <c r="DD29" s="686">
        <v>1289118</v>
      </c>
      <c r="DE29" s="699"/>
      <c r="DF29" s="699"/>
      <c r="DG29" s="699"/>
      <c r="DH29" s="699"/>
      <c r="DI29" s="699"/>
      <c r="DJ29" s="699"/>
      <c r="DK29" s="700"/>
      <c r="DL29" s="686">
        <v>930194</v>
      </c>
      <c r="DM29" s="699"/>
      <c r="DN29" s="699"/>
      <c r="DO29" s="699"/>
      <c r="DP29" s="699"/>
      <c r="DQ29" s="699"/>
      <c r="DR29" s="699"/>
      <c r="DS29" s="699"/>
      <c r="DT29" s="699"/>
      <c r="DU29" s="699"/>
      <c r="DV29" s="700"/>
      <c r="DW29" s="683">
        <v>15.1</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26390</v>
      </c>
      <c r="S30" s="681"/>
      <c r="T30" s="681"/>
      <c r="U30" s="681"/>
      <c r="V30" s="681"/>
      <c r="W30" s="681"/>
      <c r="X30" s="681"/>
      <c r="Y30" s="682"/>
      <c r="Z30" s="713">
        <v>0.2</v>
      </c>
      <c r="AA30" s="713"/>
      <c r="AB30" s="713"/>
      <c r="AC30" s="713"/>
      <c r="AD30" s="714" t="s">
        <v>231</v>
      </c>
      <c r="AE30" s="714"/>
      <c r="AF30" s="714"/>
      <c r="AG30" s="714"/>
      <c r="AH30" s="714"/>
      <c r="AI30" s="714"/>
      <c r="AJ30" s="714"/>
      <c r="AK30" s="714"/>
      <c r="AL30" s="683" t="s">
        <v>231</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1213011</v>
      </c>
      <c r="CS30" s="681"/>
      <c r="CT30" s="681"/>
      <c r="CU30" s="681"/>
      <c r="CV30" s="681"/>
      <c r="CW30" s="681"/>
      <c r="CX30" s="681"/>
      <c r="CY30" s="682"/>
      <c r="CZ30" s="683">
        <v>9.9</v>
      </c>
      <c r="DA30" s="701"/>
      <c r="DB30" s="701"/>
      <c r="DC30" s="702"/>
      <c r="DD30" s="686">
        <v>1209619</v>
      </c>
      <c r="DE30" s="681"/>
      <c r="DF30" s="681"/>
      <c r="DG30" s="681"/>
      <c r="DH30" s="681"/>
      <c r="DI30" s="681"/>
      <c r="DJ30" s="681"/>
      <c r="DK30" s="682"/>
      <c r="DL30" s="686">
        <v>850695</v>
      </c>
      <c r="DM30" s="681"/>
      <c r="DN30" s="681"/>
      <c r="DO30" s="681"/>
      <c r="DP30" s="681"/>
      <c r="DQ30" s="681"/>
      <c r="DR30" s="681"/>
      <c r="DS30" s="681"/>
      <c r="DT30" s="681"/>
      <c r="DU30" s="681"/>
      <c r="DV30" s="682"/>
      <c r="DW30" s="683">
        <v>13.8</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3102921</v>
      </c>
      <c r="S31" s="681"/>
      <c r="T31" s="681"/>
      <c r="U31" s="681"/>
      <c r="V31" s="681"/>
      <c r="W31" s="681"/>
      <c r="X31" s="681"/>
      <c r="Y31" s="682"/>
      <c r="Z31" s="713">
        <v>24.7</v>
      </c>
      <c r="AA31" s="713"/>
      <c r="AB31" s="713"/>
      <c r="AC31" s="713"/>
      <c r="AD31" s="714" t="s">
        <v>225</v>
      </c>
      <c r="AE31" s="714"/>
      <c r="AF31" s="714"/>
      <c r="AG31" s="714"/>
      <c r="AH31" s="714"/>
      <c r="AI31" s="714"/>
      <c r="AJ31" s="714"/>
      <c r="AK31" s="714"/>
      <c r="AL31" s="683" t="s">
        <v>231</v>
      </c>
      <c r="AM31" s="684"/>
      <c r="AN31" s="684"/>
      <c r="AO31" s="715"/>
      <c r="AP31" s="756" t="s">
        <v>309</v>
      </c>
      <c r="AQ31" s="757"/>
      <c r="AR31" s="757"/>
      <c r="AS31" s="757"/>
      <c r="AT31" s="762" t="s">
        <v>310</v>
      </c>
      <c r="AU31" s="231"/>
      <c r="AV31" s="231"/>
      <c r="AW31" s="231"/>
      <c r="AX31" s="746" t="s">
        <v>186</v>
      </c>
      <c r="AY31" s="747"/>
      <c r="AZ31" s="747"/>
      <c r="BA31" s="747"/>
      <c r="BB31" s="747"/>
      <c r="BC31" s="747"/>
      <c r="BD31" s="747"/>
      <c r="BE31" s="747"/>
      <c r="BF31" s="748"/>
      <c r="BG31" s="749">
        <v>97.3</v>
      </c>
      <c r="BH31" s="750"/>
      <c r="BI31" s="750"/>
      <c r="BJ31" s="750"/>
      <c r="BK31" s="750"/>
      <c r="BL31" s="750"/>
      <c r="BM31" s="751">
        <v>96.1</v>
      </c>
      <c r="BN31" s="750"/>
      <c r="BO31" s="750"/>
      <c r="BP31" s="750"/>
      <c r="BQ31" s="752"/>
      <c r="BR31" s="749">
        <v>99.3</v>
      </c>
      <c r="BS31" s="750"/>
      <c r="BT31" s="750"/>
      <c r="BU31" s="750"/>
      <c r="BV31" s="750"/>
      <c r="BW31" s="750"/>
      <c r="BX31" s="751">
        <v>97.9</v>
      </c>
      <c r="BY31" s="750"/>
      <c r="BZ31" s="750"/>
      <c r="CA31" s="750"/>
      <c r="CB31" s="752"/>
      <c r="CD31" s="767"/>
      <c r="CE31" s="768"/>
      <c r="CF31" s="719" t="s">
        <v>311</v>
      </c>
      <c r="CG31" s="720"/>
      <c r="CH31" s="720"/>
      <c r="CI31" s="720"/>
      <c r="CJ31" s="720"/>
      <c r="CK31" s="720"/>
      <c r="CL31" s="720"/>
      <c r="CM31" s="720"/>
      <c r="CN31" s="720"/>
      <c r="CO31" s="720"/>
      <c r="CP31" s="720"/>
      <c r="CQ31" s="721"/>
      <c r="CR31" s="680">
        <v>79499</v>
      </c>
      <c r="CS31" s="699"/>
      <c r="CT31" s="699"/>
      <c r="CU31" s="699"/>
      <c r="CV31" s="699"/>
      <c r="CW31" s="699"/>
      <c r="CX31" s="699"/>
      <c r="CY31" s="700"/>
      <c r="CZ31" s="683">
        <v>0.6</v>
      </c>
      <c r="DA31" s="701"/>
      <c r="DB31" s="701"/>
      <c r="DC31" s="702"/>
      <c r="DD31" s="686">
        <v>79499</v>
      </c>
      <c r="DE31" s="699"/>
      <c r="DF31" s="699"/>
      <c r="DG31" s="699"/>
      <c r="DH31" s="699"/>
      <c r="DI31" s="699"/>
      <c r="DJ31" s="699"/>
      <c r="DK31" s="700"/>
      <c r="DL31" s="686">
        <v>79499</v>
      </c>
      <c r="DM31" s="699"/>
      <c r="DN31" s="699"/>
      <c r="DO31" s="699"/>
      <c r="DP31" s="699"/>
      <c r="DQ31" s="699"/>
      <c r="DR31" s="699"/>
      <c r="DS31" s="699"/>
      <c r="DT31" s="699"/>
      <c r="DU31" s="699"/>
      <c r="DV31" s="700"/>
      <c r="DW31" s="683">
        <v>1.3</v>
      </c>
      <c r="DX31" s="701"/>
      <c r="DY31" s="701"/>
      <c r="DZ31" s="701"/>
      <c r="EA31" s="701"/>
      <c r="EB31" s="701"/>
      <c r="EC31" s="722"/>
    </row>
    <row r="32" spans="2:133" ht="11.25" customHeight="1" x14ac:dyDescent="0.15">
      <c r="B32" s="771" t="s">
        <v>312</v>
      </c>
      <c r="C32" s="772"/>
      <c r="D32" s="772"/>
      <c r="E32" s="772"/>
      <c r="F32" s="772"/>
      <c r="G32" s="772"/>
      <c r="H32" s="772"/>
      <c r="I32" s="772"/>
      <c r="J32" s="772"/>
      <c r="K32" s="772"/>
      <c r="L32" s="772"/>
      <c r="M32" s="772"/>
      <c r="N32" s="772"/>
      <c r="O32" s="772"/>
      <c r="P32" s="772"/>
      <c r="Q32" s="773"/>
      <c r="R32" s="680" t="s">
        <v>231</v>
      </c>
      <c r="S32" s="681"/>
      <c r="T32" s="681"/>
      <c r="U32" s="681"/>
      <c r="V32" s="681"/>
      <c r="W32" s="681"/>
      <c r="X32" s="681"/>
      <c r="Y32" s="682"/>
      <c r="Z32" s="713" t="s">
        <v>231</v>
      </c>
      <c r="AA32" s="713"/>
      <c r="AB32" s="713"/>
      <c r="AC32" s="713"/>
      <c r="AD32" s="714" t="s">
        <v>225</v>
      </c>
      <c r="AE32" s="714"/>
      <c r="AF32" s="714"/>
      <c r="AG32" s="714"/>
      <c r="AH32" s="714"/>
      <c r="AI32" s="714"/>
      <c r="AJ32" s="714"/>
      <c r="AK32" s="714"/>
      <c r="AL32" s="683" t="s">
        <v>231</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99.4</v>
      </c>
      <c r="BH32" s="699"/>
      <c r="BI32" s="699"/>
      <c r="BJ32" s="699"/>
      <c r="BK32" s="699"/>
      <c r="BL32" s="699"/>
      <c r="BM32" s="684">
        <v>99</v>
      </c>
      <c r="BN32" s="745"/>
      <c r="BO32" s="745"/>
      <c r="BP32" s="745"/>
      <c r="BQ32" s="726"/>
      <c r="BR32" s="753">
        <v>99.5</v>
      </c>
      <c r="BS32" s="699"/>
      <c r="BT32" s="699"/>
      <c r="BU32" s="699"/>
      <c r="BV32" s="699"/>
      <c r="BW32" s="699"/>
      <c r="BX32" s="684">
        <v>99</v>
      </c>
      <c r="BY32" s="745"/>
      <c r="BZ32" s="745"/>
      <c r="CA32" s="745"/>
      <c r="CB32" s="726"/>
      <c r="CD32" s="769"/>
      <c r="CE32" s="770"/>
      <c r="CF32" s="719" t="s">
        <v>315</v>
      </c>
      <c r="CG32" s="720"/>
      <c r="CH32" s="720"/>
      <c r="CI32" s="720"/>
      <c r="CJ32" s="720"/>
      <c r="CK32" s="720"/>
      <c r="CL32" s="720"/>
      <c r="CM32" s="720"/>
      <c r="CN32" s="720"/>
      <c r="CO32" s="720"/>
      <c r="CP32" s="720"/>
      <c r="CQ32" s="721"/>
      <c r="CR32" s="680">
        <v>12</v>
      </c>
      <c r="CS32" s="681"/>
      <c r="CT32" s="681"/>
      <c r="CU32" s="681"/>
      <c r="CV32" s="681"/>
      <c r="CW32" s="681"/>
      <c r="CX32" s="681"/>
      <c r="CY32" s="682"/>
      <c r="CZ32" s="683">
        <v>0</v>
      </c>
      <c r="DA32" s="701"/>
      <c r="DB32" s="701"/>
      <c r="DC32" s="702"/>
      <c r="DD32" s="686">
        <v>12</v>
      </c>
      <c r="DE32" s="681"/>
      <c r="DF32" s="681"/>
      <c r="DG32" s="681"/>
      <c r="DH32" s="681"/>
      <c r="DI32" s="681"/>
      <c r="DJ32" s="681"/>
      <c r="DK32" s="682"/>
      <c r="DL32" s="686">
        <v>12</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709114</v>
      </c>
      <c r="S33" s="681"/>
      <c r="T33" s="681"/>
      <c r="U33" s="681"/>
      <c r="V33" s="681"/>
      <c r="W33" s="681"/>
      <c r="X33" s="681"/>
      <c r="Y33" s="682"/>
      <c r="Z33" s="713">
        <v>5.6</v>
      </c>
      <c r="AA33" s="713"/>
      <c r="AB33" s="713"/>
      <c r="AC33" s="713"/>
      <c r="AD33" s="714" t="s">
        <v>225</v>
      </c>
      <c r="AE33" s="714"/>
      <c r="AF33" s="714"/>
      <c r="AG33" s="714"/>
      <c r="AH33" s="714"/>
      <c r="AI33" s="714"/>
      <c r="AJ33" s="714"/>
      <c r="AK33" s="714"/>
      <c r="AL33" s="683" t="s">
        <v>225</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94.6</v>
      </c>
      <c r="BH33" s="665"/>
      <c r="BI33" s="665"/>
      <c r="BJ33" s="665"/>
      <c r="BK33" s="665"/>
      <c r="BL33" s="665"/>
      <c r="BM33" s="707">
        <v>92.5</v>
      </c>
      <c r="BN33" s="665"/>
      <c r="BO33" s="665"/>
      <c r="BP33" s="665"/>
      <c r="BQ33" s="709"/>
      <c r="BR33" s="744">
        <v>99</v>
      </c>
      <c r="BS33" s="665"/>
      <c r="BT33" s="665"/>
      <c r="BU33" s="665"/>
      <c r="BV33" s="665"/>
      <c r="BW33" s="665"/>
      <c r="BX33" s="707">
        <v>96.5</v>
      </c>
      <c r="BY33" s="665"/>
      <c r="BZ33" s="665"/>
      <c r="CA33" s="665"/>
      <c r="CB33" s="709"/>
      <c r="CD33" s="719" t="s">
        <v>318</v>
      </c>
      <c r="CE33" s="720"/>
      <c r="CF33" s="720"/>
      <c r="CG33" s="720"/>
      <c r="CH33" s="720"/>
      <c r="CI33" s="720"/>
      <c r="CJ33" s="720"/>
      <c r="CK33" s="720"/>
      <c r="CL33" s="720"/>
      <c r="CM33" s="720"/>
      <c r="CN33" s="720"/>
      <c r="CO33" s="720"/>
      <c r="CP33" s="720"/>
      <c r="CQ33" s="721"/>
      <c r="CR33" s="680">
        <v>5739105</v>
      </c>
      <c r="CS33" s="699"/>
      <c r="CT33" s="699"/>
      <c r="CU33" s="699"/>
      <c r="CV33" s="699"/>
      <c r="CW33" s="699"/>
      <c r="CX33" s="699"/>
      <c r="CY33" s="700"/>
      <c r="CZ33" s="683">
        <v>46.7</v>
      </c>
      <c r="DA33" s="701"/>
      <c r="DB33" s="701"/>
      <c r="DC33" s="702"/>
      <c r="DD33" s="686">
        <v>3149066</v>
      </c>
      <c r="DE33" s="699"/>
      <c r="DF33" s="699"/>
      <c r="DG33" s="699"/>
      <c r="DH33" s="699"/>
      <c r="DI33" s="699"/>
      <c r="DJ33" s="699"/>
      <c r="DK33" s="700"/>
      <c r="DL33" s="686">
        <v>2268501</v>
      </c>
      <c r="DM33" s="699"/>
      <c r="DN33" s="699"/>
      <c r="DO33" s="699"/>
      <c r="DP33" s="699"/>
      <c r="DQ33" s="699"/>
      <c r="DR33" s="699"/>
      <c r="DS33" s="699"/>
      <c r="DT33" s="699"/>
      <c r="DU33" s="699"/>
      <c r="DV33" s="700"/>
      <c r="DW33" s="683">
        <v>36.799999999999997</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10564</v>
      </c>
      <c r="S34" s="681"/>
      <c r="T34" s="681"/>
      <c r="U34" s="681"/>
      <c r="V34" s="681"/>
      <c r="W34" s="681"/>
      <c r="X34" s="681"/>
      <c r="Y34" s="682"/>
      <c r="Z34" s="713">
        <v>0.1</v>
      </c>
      <c r="AA34" s="713"/>
      <c r="AB34" s="713"/>
      <c r="AC34" s="713"/>
      <c r="AD34" s="714">
        <v>7992</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1192978</v>
      </c>
      <c r="CS34" s="681"/>
      <c r="CT34" s="681"/>
      <c r="CU34" s="681"/>
      <c r="CV34" s="681"/>
      <c r="CW34" s="681"/>
      <c r="CX34" s="681"/>
      <c r="CY34" s="682"/>
      <c r="CZ34" s="683">
        <v>9.6999999999999993</v>
      </c>
      <c r="DA34" s="701"/>
      <c r="DB34" s="701"/>
      <c r="DC34" s="702"/>
      <c r="DD34" s="686">
        <v>828012</v>
      </c>
      <c r="DE34" s="681"/>
      <c r="DF34" s="681"/>
      <c r="DG34" s="681"/>
      <c r="DH34" s="681"/>
      <c r="DI34" s="681"/>
      <c r="DJ34" s="681"/>
      <c r="DK34" s="682"/>
      <c r="DL34" s="686">
        <v>563929</v>
      </c>
      <c r="DM34" s="681"/>
      <c r="DN34" s="681"/>
      <c r="DO34" s="681"/>
      <c r="DP34" s="681"/>
      <c r="DQ34" s="681"/>
      <c r="DR34" s="681"/>
      <c r="DS34" s="681"/>
      <c r="DT34" s="681"/>
      <c r="DU34" s="681"/>
      <c r="DV34" s="682"/>
      <c r="DW34" s="683">
        <v>9.1</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139261</v>
      </c>
      <c r="S35" s="681"/>
      <c r="T35" s="681"/>
      <c r="U35" s="681"/>
      <c r="V35" s="681"/>
      <c r="W35" s="681"/>
      <c r="X35" s="681"/>
      <c r="Y35" s="682"/>
      <c r="Z35" s="713">
        <v>1.1000000000000001</v>
      </c>
      <c r="AA35" s="713"/>
      <c r="AB35" s="713"/>
      <c r="AC35" s="713"/>
      <c r="AD35" s="714" t="s">
        <v>225</v>
      </c>
      <c r="AE35" s="714"/>
      <c r="AF35" s="714"/>
      <c r="AG35" s="714"/>
      <c r="AH35" s="714"/>
      <c r="AI35" s="714"/>
      <c r="AJ35" s="714"/>
      <c r="AK35" s="714"/>
      <c r="AL35" s="683" t="s">
        <v>231</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118466</v>
      </c>
      <c r="CS35" s="699"/>
      <c r="CT35" s="699"/>
      <c r="CU35" s="699"/>
      <c r="CV35" s="699"/>
      <c r="CW35" s="699"/>
      <c r="CX35" s="699"/>
      <c r="CY35" s="700"/>
      <c r="CZ35" s="683">
        <v>1</v>
      </c>
      <c r="DA35" s="701"/>
      <c r="DB35" s="701"/>
      <c r="DC35" s="702"/>
      <c r="DD35" s="686">
        <v>92119</v>
      </c>
      <c r="DE35" s="699"/>
      <c r="DF35" s="699"/>
      <c r="DG35" s="699"/>
      <c r="DH35" s="699"/>
      <c r="DI35" s="699"/>
      <c r="DJ35" s="699"/>
      <c r="DK35" s="700"/>
      <c r="DL35" s="686">
        <v>89475</v>
      </c>
      <c r="DM35" s="699"/>
      <c r="DN35" s="699"/>
      <c r="DO35" s="699"/>
      <c r="DP35" s="699"/>
      <c r="DQ35" s="699"/>
      <c r="DR35" s="699"/>
      <c r="DS35" s="699"/>
      <c r="DT35" s="699"/>
      <c r="DU35" s="699"/>
      <c r="DV35" s="700"/>
      <c r="DW35" s="683">
        <v>1.5</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264548</v>
      </c>
      <c r="S36" s="681"/>
      <c r="T36" s="681"/>
      <c r="U36" s="681"/>
      <c r="V36" s="681"/>
      <c r="W36" s="681"/>
      <c r="X36" s="681"/>
      <c r="Y36" s="682"/>
      <c r="Z36" s="713">
        <v>2.1</v>
      </c>
      <c r="AA36" s="713"/>
      <c r="AB36" s="713"/>
      <c r="AC36" s="713"/>
      <c r="AD36" s="714" t="s">
        <v>231</v>
      </c>
      <c r="AE36" s="714"/>
      <c r="AF36" s="714"/>
      <c r="AG36" s="714"/>
      <c r="AH36" s="714"/>
      <c r="AI36" s="714"/>
      <c r="AJ36" s="714"/>
      <c r="AK36" s="714"/>
      <c r="AL36" s="683" t="s">
        <v>225</v>
      </c>
      <c r="AM36" s="684"/>
      <c r="AN36" s="684"/>
      <c r="AO36" s="715"/>
      <c r="AP36" s="235"/>
      <c r="AQ36" s="732" t="s">
        <v>326</v>
      </c>
      <c r="AR36" s="733"/>
      <c r="AS36" s="733"/>
      <c r="AT36" s="733"/>
      <c r="AU36" s="733"/>
      <c r="AV36" s="733"/>
      <c r="AW36" s="733"/>
      <c r="AX36" s="733"/>
      <c r="AY36" s="734"/>
      <c r="AZ36" s="735">
        <v>1368906</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2588</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2835150</v>
      </c>
      <c r="CS36" s="681"/>
      <c r="CT36" s="681"/>
      <c r="CU36" s="681"/>
      <c r="CV36" s="681"/>
      <c r="CW36" s="681"/>
      <c r="CX36" s="681"/>
      <c r="CY36" s="682"/>
      <c r="CZ36" s="683">
        <v>23.1</v>
      </c>
      <c r="DA36" s="701"/>
      <c r="DB36" s="701"/>
      <c r="DC36" s="702"/>
      <c r="DD36" s="686">
        <v>933107</v>
      </c>
      <c r="DE36" s="681"/>
      <c r="DF36" s="681"/>
      <c r="DG36" s="681"/>
      <c r="DH36" s="681"/>
      <c r="DI36" s="681"/>
      <c r="DJ36" s="681"/>
      <c r="DK36" s="682"/>
      <c r="DL36" s="686">
        <v>516012</v>
      </c>
      <c r="DM36" s="681"/>
      <c r="DN36" s="681"/>
      <c r="DO36" s="681"/>
      <c r="DP36" s="681"/>
      <c r="DQ36" s="681"/>
      <c r="DR36" s="681"/>
      <c r="DS36" s="681"/>
      <c r="DT36" s="681"/>
      <c r="DU36" s="681"/>
      <c r="DV36" s="682"/>
      <c r="DW36" s="683">
        <v>8.4</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269111</v>
      </c>
      <c r="S37" s="681"/>
      <c r="T37" s="681"/>
      <c r="U37" s="681"/>
      <c r="V37" s="681"/>
      <c r="W37" s="681"/>
      <c r="X37" s="681"/>
      <c r="Y37" s="682"/>
      <c r="Z37" s="713">
        <v>2.1</v>
      </c>
      <c r="AA37" s="713"/>
      <c r="AB37" s="713"/>
      <c r="AC37" s="713"/>
      <c r="AD37" s="714" t="s">
        <v>231</v>
      </c>
      <c r="AE37" s="714"/>
      <c r="AF37" s="714"/>
      <c r="AG37" s="714"/>
      <c r="AH37" s="714"/>
      <c r="AI37" s="714"/>
      <c r="AJ37" s="714"/>
      <c r="AK37" s="714"/>
      <c r="AL37" s="683" t="s">
        <v>231</v>
      </c>
      <c r="AM37" s="684"/>
      <c r="AN37" s="684"/>
      <c r="AO37" s="715"/>
      <c r="AQ37" s="723" t="s">
        <v>330</v>
      </c>
      <c r="AR37" s="724"/>
      <c r="AS37" s="724"/>
      <c r="AT37" s="724"/>
      <c r="AU37" s="724"/>
      <c r="AV37" s="724"/>
      <c r="AW37" s="724"/>
      <c r="AX37" s="724"/>
      <c r="AY37" s="725"/>
      <c r="AZ37" s="680">
        <v>606696</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-8550</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377492</v>
      </c>
      <c r="CS37" s="699"/>
      <c r="CT37" s="699"/>
      <c r="CU37" s="699"/>
      <c r="CV37" s="699"/>
      <c r="CW37" s="699"/>
      <c r="CX37" s="699"/>
      <c r="CY37" s="700"/>
      <c r="CZ37" s="683">
        <v>3.1</v>
      </c>
      <c r="DA37" s="701"/>
      <c r="DB37" s="701"/>
      <c r="DC37" s="702"/>
      <c r="DD37" s="686">
        <v>375690</v>
      </c>
      <c r="DE37" s="699"/>
      <c r="DF37" s="699"/>
      <c r="DG37" s="699"/>
      <c r="DH37" s="699"/>
      <c r="DI37" s="699"/>
      <c r="DJ37" s="699"/>
      <c r="DK37" s="700"/>
      <c r="DL37" s="686">
        <v>362752</v>
      </c>
      <c r="DM37" s="699"/>
      <c r="DN37" s="699"/>
      <c r="DO37" s="699"/>
      <c r="DP37" s="699"/>
      <c r="DQ37" s="699"/>
      <c r="DR37" s="699"/>
      <c r="DS37" s="699"/>
      <c r="DT37" s="699"/>
      <c r="DU37" s="699"/>
      <c r="DV37" s="700"/>
      <c r="DW37" s="683">
        <v>5.9</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144225</v>
      </c>
      <c r="S38" s="681"/>
      <c r="T38" s="681"/>
      <c r="U38" s="681"/>
      <c r="V38" s="681"/>
      <c r="W38" s="681"/>
      <c r="X38" s="681"/>
      <c r="Y38" s="682"/>
      <c r="Z38" s="713">
        <v>1.1000000000000001</v>
      </c>
      <c r="AA38" s="713"/>
      <c r="AB38" s="713"/>
      <c r="AC38" s="713"/>
      <c r="AD38" s="714">
        <v>55</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25543</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2206</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1329094</v>
      </c>
      <c r="CS38" s="681"/>
      <c r="CT38" s="681"/>
      <c r="CU38" s="681"/>
      <c r="CV38" s="681"/>
      <c r="CW38" s="681"/>
      <c r="CX38" s="681"/>
      <c r="CY38" s="682"/>
      <c r="CZ38" s="683">
        <v>10.8</v>
      </c>
      <c r="DA38" s="701"/>
      <c r="DB38" s="701"/>
      <c r="DC38" s="702"/>
      <c r="DD38" s="686">
        <v>1211621</v>
      </c>
      <c r="DE38" s="681"/>
      <c r="DF38" s="681"/>
      <c r="DG38" s="681"/>
      <c r="DH38" s="681"/>
      <c r="DI38" s="681"/>
      <c r="DJ38" s="681"/>
      <c r="DK38" s="682"/>
      <c r="DL38" s="686">
        <v>1099085</v>
      </c>
      <c r="DM38" s="681"/>
      <c r="DN38" s="681"/>
      <c r="DO38" s="681"/>
      <c r="DP38" s="681"/>
      <c r="DQ38" s="681"/>
      <c r="DR38" s="681"/>
      <c r="DS38" s="681"/>
      <c r="DT38" s="681"/>
      <c r="DU38" s="681"/>
      <c r="DV38" s="682"/>
      <c r="DW38" s="683">
        <v>17.8</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1534884</v>
      </c>
      <c r="S39" s="681"/>
      <c r="T39" s="681"/>
      <c r="U39" s="681"/>
      <c r="V39" s="681"/>
      <c r="W39" s="681"/>
      <c r="X39" s="681"/>
      <c r="Y39" s="682"/>
      <c r="Z39" s="713">
        <v>12.2</v>
      </c>
      <c r="AA39" s="713"/>
      <c r="AB39" s="713"/>
      <c r="AC39" s="713"/>
      <c r="AD39" s="714" t="s">
        <v>225</v>
      </c>
      <c r="AE39" s="714"/>
      <c r="AF39" s="714"/>
      <c r="AG39" s="714"/>
      <c r="AH39" s="714"/>
      <c r="AI39" s="714"/>
      <c r="AJ39" s="714"/>
      <c r="AK39" s="714"/>
      <c r="AL39" s="683" t="s">
        <v>231</v>
      </c>
      <c r="AM39" s="684"/>
      <c r="AN39" s="684"/>
      <c r="AO39" s="715"/>
      <c r="AQ39" s="723" t="s">
        <v>338</v>
      </c>
      <c r="AR39" s="724"/>
      <c r="AS39" s="724"/>
      <c r="AT39" s="724"/>
      <c r="AU39" s="724"/>
      <c r="AV39" s="724"/>
      <c r="AW39" s="724"/>
      <c r="AX39" s="724"/>
      <c r="AY39" s="725"/>
      <c r="AZ39" s="680">
        <v>14269</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3549</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253417</v>
      </c>
      <c r="CS39" s="699"/>
      <c r="CT39" s="699"/>
      <c r="CU39" s="699"/>
      <c r="CV39" s="699"/>
      <c r="CW39" s="699"/>
      <c r="CX39" s="699"/>
      <c r="CY39" s="700"/>
      <c r="CZ39" s="683">
        <v>2.1</v>
      </c>
      <c r="DA39" s="701"/>
      <c r="DB39" s="701"/>
      <c r="DC39" s="702"/>
      <c r="DD39" s="686">
        <v>84207</v>
      </c>
      <c r="DE39" s="699"/>
      <c r="DF39" s="699"/>
      <c r="DG39" s="699"/>
      <c r="DH39" s="699"/>
      <c r="DI39" s="699"/>
      <c r="DJ39" s="699"/>
      <c r="DK39" s="700"/>
      <c r="DL39" s="686" t="s">
        <v>231</v>
      </c>
      <c r="DM39" s="699"/>
      <c r="DN39" s="699"/>
      <c r="DO39" s="699"/>
      <c r="DP39" s="699"/>
      <c r="DQ39" s="699"/>
      <c r="DR39" s="699"/>
      <c r="DS39" s="699"/>
      <c r="DT39" s="699"/>
      <c r="DU39" s="699"/>
      <c r="DV39" s="700"/>
      <c r="DW39" s="683" t="s">
        <v>231</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t="s">
        <v>231</v>
      </c>
      <c r="S40" s="681"/>
      <c r="T40" s="681"/>
      <c r="U40" s="681"/>
      <c r="V40" s="681"/>
      <c r="W40" s="681"/>
      <c r="X40" s="681"/>
      <c r="Y40" s="682"/>
      <c r="Z40" s="713" t="s">
        <v>225</v>
      </c>
      <c r="AA40" s="713"/>
      <c r="AB40" s="713"/>
      <c r="AC40" s="713"/>
      <c r="AD40" s="714" t="s">
        <v>231</v>
      </c>
      <c r="AE40" s="714"/>
      <c r="AF40" s="714"/>
      <c r="AG40" s="714"/>
      <c r="AH40" s="714"/>
      <c r="AI40" s="714"/>
      <c r="AJ40" s="714"/>
      <c r="AK40" s="714"/>
      <c r="AL40" s="683" t="s">
        <v>231</v>
      </c>
      <c r="AM40" s="684"/>
      <c r="AN40" s="684"/>
      <c r="AO40" s="715"/>
      <c r="AQ40" s="723" t="s">
        <v>342</v>
      </c>
      <c r="AR40" s="724"/>
      <c r="AS40" s="724"/>
      <c r="AT40" s="724"/>
      <c r="AU40" s="724"/>
      <c r="AV40" s="724"/>
      <c r="AW40" s="724"/>
      <c r="AX40" s="724"/>
      <c r="AY40" s="725"/>
      <c r="AZ40" s="680" t="s">
        <v>231</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92</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10000</v>
      </c>
      <c r="CS40" s="681"/>
      <c r="CT40" s="681"/>
      <c r="CU40" s="681"/>
      <c r="CV40" s="681"/>
      <c r="CW40" s="681"/>
      <c r="CX40" s="681"/>
      <c r="CY40" s="682"/>
      <c r="CZ40" s="683">
        <v>0.1</v>
      </c>
      <c r="DA40" s="701"/>
      <c r="DB40" s="701"/>
      <c r="DC40" s="702"/>
      <c r="DD40" s="686" t="s">
        <v>231</v>
      </c>
      <c r="DE40" s="681"/>
      <c r="DF40" s="681"/>
      <c r="DG40" s="681"/>
      <c r="DH40" s="681"/>
      <c r="DI40" s="681"/>
      <c r="DJ40" s="681"/>
      <c r="DK40" s="682"/>
      <c r="DL40" s="686" t="s">
        <v>231</v>
      </c>
      <c r="DM40" s="681"/>
      <c r="DN40" s="681"/>
      <c r="DO40" s="681"/>
      <c r="DP40" s="681"/>
      <c r="DQ40" s="681"/>
      <c r="DR40" s="681"/>
      <c r="DS40" s="681"/>
      <c r="DT40" s="681"/>
      <c r="DU40" s="681"/>
      <c r="DV40" s="682"/>
      <c r="DW40" s="683" t="s">
        <v>225</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231</v>
      </c>
      <c r="S41" s="681"/>
      <c r="T41" s="681"/>
      <c r="U41" s="681"/>
      <c r="V41" s="681"/>
      <c r="W41" s="681"/>
      <c r="X41" s="681"/>
      <c r="Y41" s="682"/>
      <c r="Z41" s="713" t="s">
        <v>225</v>
      </c>
      <c r="AA41" s="713"/>
      <c r="AB41" s="713"/>
      <c r="AC41" s="713"/>
      <c r="AD41" s="714" t="s">
        <v>231</v>
      </c>
      <c r="AE41" s="714"/>
      <c r="AF41" s="714"/>
      <c r="AG41" s="714"/>
      <c r="AH41" s="714"/>
      <c r="AI41" s="714"/>
      <c r="AJ41" s="714"/>
      <c r="AK41" s="714"/>
      <c r="AL41" s="683" t="s">
        <v>231</v>
      </c>
      <c r="AM41" s="684"/>
      <c r="AN41" s="684"/>
      <c r="AO41" s="715"/>
      <c r="AQ41" s="723" t="s">
        <v>347</v>
      </c>
      <c r="AR41" s="724"/>
      <c r="AS41" s="724"/>
      <c r="AT41" s="724"/>
      <c r="AU41" s="724"/>
      <c r="AV41" s="724"/>
      <c r="AW41" s="724"/>
      <c r="AX41" s="724"/>
      <c r="AY41" s="725"/>
      <c r="AZ41" s="680">
        <v>142992</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t="s">
        <v>231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231</v>
      </c>
      <c r="CS41" s="699"/>
      <c r="CT41" s="699"/>
      <c r="CU41" s="699"/>
      <c r="CV41" s="699"/>
      <c r="CW41" s="699"/>
      <c r="CX41" s="699"/>
      <c r="CY41" s="700"/>
      <c r="CZ41" s="683" t="s">
        <v>225</v>
      </c>
      <c r="DA41" s="701"/>
      <c r="DB41" s="701"/>
      <c r="DC41" s="702"/>
      <c r="DD41" s="686" t="s">
        <v>231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191184</v>
      </c>
      <c r="S42" s="681"/>
      <c r="T42" s="681"/>
      <c r="U42" s="681"/>
      <c r="V42" s="681"/>
      <c r="W42" s="681"/>
      <c r="X42" s="681"/>
      <c r="Y42" s="682"/>
      <c r="Z42" s="713">
        <v>1.5</v>
      </c>
      <c r="AA42" s="713"/>
      <c r="AB42" s="713"/>
      <c r="AC42" s="713"/>
      <c r="AD42" s="714" t="s">
        <v>225</v>
      </c>
      <c r="AE42" s="714"/>
      <c r="AF42" s="714"/>
      <c r="AG42" s="714"/>
      <c r="AH42" s="714"/>
      <c r="AI42" s="714"/>
      <c r="AJ42" s="714"/>
      <c r="AK42" s="714"/>
      <c r="AL42" s="683" t="s">
        <v>231</v>
      </c>
      <c r="AM42" s="684"/>
      <c r="AN42" s="684"/>
      <c r="AO42" s="715"/>
      <c r="AQ42" s="716" t="s">
        <v>351</v>
      </c>
      <c r="AR42" s="717"/>
      <c r="AS42" s="717"/>
      <c r="AT42" s="717"/>
      <c r="AU42" s="717"/>
      <c r="AV42" s="717"/>
      <c r="AW42" s="717"/>
      <c r="AX42" s="717"/>
      <c r="AY42" s="718"/>
      <c r="AZ42" s="664">
        <v>579406</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372</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1902995</v>
      </c>
      <c r="CS42" s="681"/>
      <c r="CT42" s="681"/>
      <c r="CU42" s="681"/>
      <c r="CV42" s="681"/>
      <c r="CW42" s="681"/>
      <c r="CX42" s="681"/>
      <c r="CY42" s="682"/>
      <c r="CZ42" s="683">
        <v>15.5</v>
      </c>
      <c r="DA42" s="684"/>
      <c r="DB42" s="684"/>
      <c r="DC42" s="685"/>
      <c r="DD42" s="686">
        <v>173685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12566161</v>
      </c>
      <c r="S43" s="703"/>
      <c r="T43" s="703"/>
      <c r="U43" s="703"/>
      <c r="V43" s="703"/>
      <c r="W43" s="703"/>
      <c r="X43" s="703"/>
      <c r="Y43" s="704"/>
      <c r="Z43" s="705">
        <v>100</v>
      </c>
      <c r="AA43" s="705"/>
      <c r="AB43" s="705"/>
      <c r="AC43" s="705"/>
      <c r="AD43" s="706">
        <v>5974328</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t="s">
        <v>225</v>
      </c>
      <c r="CS43" s="699"/>
      <c r="CT43" s="699"/>
      <c r="CU43" s="699"/>
      <c r="CV43" s="699"/>
      <c r="CW43" s="699"/>
      <c r="CX43" s="699"/>
      <c r="CY43" s="700"/>
      <c r="CZ43" s="683" t="s">
        <v>231</v>
      </c>
      <c r="DA43" s="701"/>
      <c r="DB43" s="701"/>
      <c r="DC43" s="702"/>
      <c r="DD43" s="686" t="s">
        <v>225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1888309</v>
      </c>
      <c r="CS44" s="681"/>
      <c r="CT44" s="681"/>
      <c r="CU44" s="681"/>
      <c r="CV44" s="681"/>
      <c r="CW44" s="681"/>
      <c r="CX44" s="681"/>
      <c r="CY44" s="682"/>
      <c r="CZ44" s="683">
        <v>15.4</v>
      </c>
      <c r="DA44" s="684"/>
      <c r="DB44" s="684"/>
      <c r="DC44" s="685"/>
      <c r="DD44" s="686">
        <v>169142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359419</v>
      </c>
      <c r="CS45" s="699"/>
      <c r="CT45" s="699"/>
      <c r="CU45" s="699"/>
      <c r="CV45" s="699"/>
      <c r="CW45" s="699"/>
      <c r="CX45" s="699"/>
      <c r="CY45" s="700"/>
      <c r="CZ45" s="683">
        <v>2.9</v>
      </c>
      <c r="DA45" s="701"/>
      <c r="DB45" s="701"/>
      <c r="DC45" s="702"/>
      <c r="DD45" s="686">
        <v>9399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1522264</v>
      </c>
      <c r="CS46" s="681"/>
      <c r="CT46" s="681"/>
      <c r="CU46" s="681"/>
      <c r="CV46" s="681"/>
      <c r="CW46" s="681"/>
      <c r="CX46" s="681"/>
      <c r="CY46" s="682"/>
      <c r="CZ46" s="683">
        <v>12.4</v>
      </c>
      <c r="DA46" s="684"/>
      <c r="DB46" s="684"/>
      <c r="DC46" s="685"/>
      <c r="DD46" s="686">
        <v>159598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14686</v>
      </c>
      <c r="CS47" s="699"/>
      <c r="CT47" s="699"/>
      <c r="CU47" s="699"/>
      <c r="CV47" s="699"/>
      <c r="CW47" s="699"/>
      <c r="CX47" s="699"/>
      <c r="CY47" s="700"/>
      <c r="CZ47" s="683">
        <v>0.1</v>
      </c>
      <c r="DA47" s="701"/>
      <c r="DB47" s="701"/>
      <c r="DC47" s="702"/>
      <c r="DD47" s="686">
        <v>4543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231</v>
      </c>
      <c r="CS48" s="681"/>
      <c r="CT48" s="681"/>
      <c r="CU48" s="681"/>
      <c r="CV48" s="681"/>
      <c r="CW48" s="681"/>
      <c r="CX48" s="681"/>
      <c r="CY48" s="682"/>
      <c r="CZ48" s="683" t="s">
        <v>231</v>
      </c>
      <c r="DA48" s="684"/>
      <c r="DB48" s="684"/>
      <c r="DC48" s="685"/>
      <c r="DD48" s="686" t="s">
        <v>231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12282848</v>
      </c>
      <c r="CS49" s="665"/>
      <c r="CT49" s="665"/>
      <c r="CU49" s="665"/>
      <c r="CV49" s="665"/>
      <c r="CW49" s="665"/>
      <c r="CX49" s="665"/>
      <c r="CY49" s="666"/>
      <c r="CZ49" s="667">
        <v>100</v>
      </c>
      <c r="DA49" s="668"/>
      <c r="DB49" s="668"/>
      <c r="DC49" s="669"/>
      <c r="DD49" s="670">
        <v>6862731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ijknk2YSezBZv7VG7fXDouL5WbI+8NY1vY0dzIl2KQHsMiQkU6Ak17ax9qG5KVPuG+lbDH3AwcbbY2Nr7e5L5A==" saltValue="izgPSTPHoR5xm1PznZqRm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12566</v>
      </c>
      <c r="R7" s="1200"/>
      <c r="S7" s="1200"/>
      <c r="T7" s="1200"/>
      <c r="U7" s="1200"/>
      <c r="V7" s="1200">
        <v>12283</v>
      </c>
      <c r="W7" s="1200"/>
      <c r="X7" s="1200"/>
      <c r="Y7" s="1200"/>
      <c r="Z7" s="1200"/>
      <c r="AA7" s="1200">
        <v>283</v>
      </c>
      <c r="AB7" s="1200"/>
      <c r="AC7" s="1200"/>
      <c r="AD7" s="1200"/>
      <c r="AE7" s="1201"/>
      <c r="AF7" s="1202">
        <v>269</v>
      </c>
      <c r="AG7" s="1203"/>
      <c r="AH7" s="1203"/>
      <c r="AI7" s="1203"/>
      <c r="AJ7" s="1204"/>
      <c r="AK7" s="1186">
        <v>267</v>
      </c>
      <c r="AL7" s="1187"/>
      <c r="AM7" s="1187"/>
      <c r="AN7" s="1187"/>
      <c r="AO7" s="1187"/>
      <c r="AP7" s="1187">
        <v>12960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597</v>
      </c>
      <c r="BT7" s="1191"/>
      <c r="BU7" s="1191"/>
      <c r="BV7" s="1191"/>
      <c r="BW7" s="1191"/>
      <c r="BX7" s="1191"/>
      <c r="BY7" s="1191"/>
      <c r="BZ7" s="1191"/>
      <c r="CA7" s="1191"/>
      <c r="CB7" s="1191"/>
      <c r="CC7" s="1191"/>
      <c r="CD7" s="1191"/>
      <c r="CE7" s="1191"/>
      <c r="CF7" s="1191"/>
      <c r="CG7" s="1192"/>
      <c r="CH7" s="1183">
        <v>-18</v>
      </c>
      <c r="CI7" s="1184"/>
      <c r="CJ7" s="1184"/>
      <c r="CK7" s="1184"/>
      <c r="CL7" s="1185"/>
      <c r="CM7" s="1183">
        <v>40</v>
      </c>
      <c r="CN7" s="1184"/>
      <c r="CO7" s="1184"/>
      <c r="CP7" s="1184"/>
      <c r="CQ7" s="1185"/>
      <c r="CR7" s="1183">
        <v>3</v>
      </c>
      <c r="CS7" s="1184"/>
      <c r="CT7" s="1184"/>
      <c r="CU7" s="1184"/>
      <c r="CV7" s="1185"/>
      <c r="CW7" s="1183">
        <v>0</v>
      </c>
      <c r="CX7" s="1184"/>
      <c r="CY7" s="1184"/>
      <c r="CZ7" s="1184"/>
      <c r="DA7" s="1185"/>
      <c r="DB7" s="1183">
        <v>69</v>
      </c>
      <c r="DC7" s="1184"/>
      <c r="DD7" s="1184"/>
      <c r="DE7" s="1184"/>
      <c r="DF7" s="1185"/>
      <c r="DG7" s="1183" t="s">
        <v>609</v>
      </c>
      <c r="DH7" s="1184"/>
      <c r="DI7" s="1184"/>
      <c r="DJ7" s="1184"/>
      <c r="DK7" s="1185"/>
      <c r="DL7" s="1183" t="s">
        <v>609</v>
      </c>
      <c r="DM7" s="1184"/>
      <c r="DN7" s="1184"/>
      <c r="DO7" s="1184"/>
      <c r="DP7" s="1185"/>
      <c r="DQ7" s="1183" t="s">
        <v>609</v>
      </c>
      <c r="DR7" s="1184"/>
      <c r="DS7" s="1184"/>
      <c r="DT7" s="1184"/>
      <c r="DU7" s="1185"/>
      <c r="DV7" s="1210"/>
      <c r="DW7" s="1211"/>
      <c r="DX7" s="1211"/>
      <c r="DY7" s="1211"/>
      <c r="DZ7" s="1212"/>
      <c r="EA7" s="256"/>
    </row>
    <row r="8" spans="1:131" s="257" customFormat="1" ht="26.25" customHeight="1" x14ac:dyDescent="0.15">
      <c r="A8" s="263">
        <v>2</v>
      </c>
      <c r="B8" s="1132" t="s">
        <v>388</v>
      </c>
      <c r="C8" s="1133"/>
      <c r="D8" s="1133"/>
      <c r="E8" s="1133"/>
      <c r="F8" s="1133"/>
      <c r="G8" s="1133"/>
      <c r="H8" s="1133"/>
      <c r="I8" s="1133"/>
      <c r="J8" s="1133"/>
      <c r="K8" s="1133"/>
      <c r="L8" s="1133"/>
      <c r="M8" s="1133"/>
      <c r="N8" s="1133"/>
      <c r="O8" s="1133"/>
      <c r="P8" s="1134"/>
      <c r="Q8" s="1138">
        <v>2</v>
      </c>
      <c r="R8" s="1139"/>
      <c r="S8" s="1139"/>
      <c r="T8" s="1139"/>
      <c r="U8" s="1139"/>
      <c r="V8" s="1139">
        <v>2</v>
      </c>
      <c r="W8" s="1139"/>
      <c r="X8" s="1139"/>
      <c r="Y8" s="1139"/>
      <c r="Z8" s="1139"/>
      <c r="AA8" s="1139" t="s">
        <v>600</v>
      </c>
      <c r="AB8" s="1139"/>
      <c r="AC8" s="1139"/>
      <c r="AD8" s="1139"/>
      <c r="AE8" s="1140"/>
      <c r="AF8" s="1114" t="s">
        <v>389</v>
      </c>
      <c r="AG8" s="1115"/>
      <c r="AH8" s="1115"/>
      <c r="AI8" s="1115"/>
      <c r="AJ8" s="1116"/>
      <c r="AK8" s="1181" t="s">
        <v>615</v>
      </c>
      <c r="AL8" s="1182"/>
      <c r="AM8" s="1182"/>
      <c r="AN8" s="1182"/>
      <c r="AO8" s="1182"/>
      <c r="AP8" s="1182" t="s">
        <v>615</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598</v>
      </c>
      <c r="BT8" s="1110"/>
      <c r="BU8" s="1110"/>
      <c r="BV8" s="1110"/>
      <c r="BW8" s="1110"/>
      <c r="BX8" s="1110"/>
      <c r="BY8" s="1110"/>
      <c r="BZ8" s="1110"/>
      <c r="CA8" s="1110"/>
      <c r="CB8" s="1110"/>
      <c r="CC8" s="1110"/>
      <c r="CD8" s="1110"/>
      <c r="CE8" s="1110"/>
      <c r="CF8" s="1110"/>
      <c r="CG8" s="1111"/>
      <c r="CH8" s="1084">
        <v>1</v>
      </c>
      <c r="CI8" s="1085"/>
      <c r="CJ8" s="1085"/>
      <c r="CK8" s="1085"/>
      <c r="CL8" s="1086"/>
      <c r="CM8" s="1084">
        <v>22</v>
      </c>
      <c r="CN8" s="1085"/>
      <c r="CO8" s="1085"/>
      <c r="CP8" s="1085"/>
      <c r="CQ8" s="1086"/>
      <c r="CR8" s="1084">
        <v>10</v>
      </c>
      <c r="CS8" s="1085"/>
      <c r="CT8" s="1085"/>
      <c r="CU8" s="1085"/>
      <c r="CV8" s="1086"/>
      <c r="CW8" s="1084" t="s">
        <v>609</v>
      </c>
      <c r="CX8" s="1085"/>
      <c r="CY8" s="1085"/>
      <c r="CZ8" s="1085"/>
      <c r="DA8" s="1086"/>
      <c r="DB8" s="1084" t="s">
        <v>609</v>
      </c>
      <c r="DC8" s="1085"/>
      <c r="DD8" s="1085"/>
      <c r="DE8" s="1085"/>
      <c r="DF8" s="1086"/>
      <c r="DG8" s="1084" t="s">
        <v>609</v>
      </c>
      <c r="DH8" s="1085"/>
      <c r="DI8" s="1085"/>
      <c r="DJ8" s="1085"/>
      <c r="DK8" s="1086"/>
      <c r="DL8" s="1084" t="s">
        <v>609</v>
      </c>
      <c r="DM8" s="1085"/>
      <c r="DN8" s="1085"/>
      <c r="DO8" s="1085"/>
      <c r="DP8" s="1086"/>
      <c r="DQ8" s="1084" t="s">
        <v>609</v>
      </c>
      <c r="DR8" s="1085"/>
      <c r="DS8" s="1085"/>
      <c r="DT8" s="1085"/>
      <c r="DU8" s="1086"/>
      <c r="DV8" s="1087"/>
      <c r="DW8" s="1088"/>
      <c r="DX8" s="1088"/>
      <c r="DY8" s="1088"/>
      <c r="DZ8" s="1089"/>
      <c r="EA8" s="256"/>
    </row>
    <row r="9" spans="1:131" s="257" customFormat="1" ht="26.25" customHeight="1" x14ac:dyDescent="0.15">
      <c r="A9" s="263">
        <v>3</v>
      </c>
      <c r="B9" s="1132" t="s">
        <v>390</v>
      </c>
      <c r="C9" s="1133"/>
      <c r="D9" s="1133"/>
      <c r="E9" s="1133"/>
      <c r="F9" s="1133"/>
      <c r="G9" s="1133"/>
      <c r="H9" s="1133"/>
      <c r="I9" s="1133"/>
      <c r="J9" s="1133"/>
      <c r="K9" s="1133"/>
      <c r="L9" s="1133"/>
      <c r="M9" s="1133"/>
      <c r="N9" s="1133"/>
      <c r="O9" s="1133"/>
      <c r="P9" s="1134"/>
      <c r="Q9" s="1138">
        <v>0</v>
      </c>
      <c r="R9" s="1139"/>
      <c r="S9" s="1139"/>
      <c r="T9" s="1139"/>
      <c r="U9" s="1139"/>
      <c r="V9" s="1139">
        <v>0</v>
      </c>
      <c r="W9" s="1139"/>
      <c r="X9" s="1139"/>
      <c r="Y9" s="1139"/>
      <c r="Z9" s="1139"/>
      <c r="AA9" s="1139" t="s">
        <v>600</v>
      </c>
      <c r="AB9" s="1139"/>
      <c r="AC9" s="1139"/>
      <c r="AD9" s="1139"/>
      <c r="AE9" s="1140"/>
      <c r="AF9" s="1114" t="s">
        <v>389</v>
      </c>
      <c r="AG9" s="1115"/>
      <c r="AH9" s="1115"/>
      <c r="AI9" s="1115"/>
      <c r="AJ9" s="1116"/>
      <c r="AK9" s="1181">
        <v>0</v>
      </c>
      <c r="AL9" s="1182"/>
      <c r="AM9" s="1182"/>
      <c r="AN9" s="1182"/>
      <c r="AO9" s="1182"/>
      <c r="AP9" s="1182" t="s">
        <v>615</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599</v>
      </c>
      <c r="BT9" s="1110"/>
      <c r="BU9" s="1110"/>
      <c r="BV9" s="1110"/>
      <c r="BW9" s="1110"/>
      <c r="BX9" s="1110"/>
      <c r="BY9" s="1110"/>
      <c r="BZ9" s="1110"/>
      <c r="CA9" s="1110"/>
      <c r="CB9" s="1110"/>
      <c r="CC9" s="1110"/>
      <c r="CD9" s="1110"/>
      <c r="CE9" s="1110"/>
      <c r="CF9" s="1110"/>
      <c r="CG9" s="1111"/>
      <c r="CH9" s="1084">
        <v>33</v>
      </c>
      <c r="CI9" s="1085"/>
      <c r="CJ9" s="1085"/>
      <c r="CK9" s="1085"/>
      <c r="CL9" s="1086"/>
      <c r="CM9" s="1084">
        <v>485</v>
      </c>
      <c r="CN9" s="1085"/>
      <c r="CO9" s="1085"/>
      <c r="CP9" s="1085"/>
      <c r="CQ9" s="1086"/>
      <c r="CR9" s="1084">
        <v>24</v>
      </c>
      <c r="CS9" s="1085"/>
      <c r="CT9" s="1085"/>
      <c r="CU9" s="1085"/>
      <c r="CV9" s="1086"/>
      <c r="CW9" s="1084" t="s">
        <v>609</v>
      </c>
      <c r="CX9" s="1085"/>
      <c r="CY9" s="1085"/>
      <c r="CZ9" s="1085"/>
      <c r="DA9" s="1086"/>
      <c r="DB9" s="1084" t="s">
        <v>609</v>
      </c>
      <c r="DC9" s="1085"/>
      <c r="DD9" s="1085"/>
      <c r="DE9" s="1085"/>
      <c r="DF9" s="1086"/>
      <c r="DG9" s="1084" t="s">
        <v>609</v>
      </c>
      <c r="DH9" s="1085"/>
      <c r="DI9" s="1085"/>
      <c r="DJ9" s="1085"/>
      <c r="DK9" s="1086"/>
      <c r="DL9" s="1084" t="s">
        <v>609</v>
      </c>
      <c r="DM9" s="1085"/>
      <c r="DN9" s="1085"/>
      <c r="DO9" s="1085"/>
      <c r="DP9" s="1086"/>
      <c r="DQ9" s="1084" t="s">
        <v>609</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f>Q7+Q8+Q9</f>
        <v>12568</v>
      </c>
      <c r="R23" s="1164"/>
      <c r="S23" s="1164"/>
      <c r="T23" s="1164"/>
      <c r="U23" s="1164"/>
      <c r="V23" s="1164">
        <f t="shared" ref="V23" si="0">V7+V8+V9</f>
        <v>12285</v>
      </c>
      <c r="W23" s="1164"/>
      <c r="X23" s="1164"/>
      <c r="Y23" s="1164"/>
      <c r="Z23" s="1164"/>
      <c r="AA23" s="1164">
        <f>AA7</f>
        <v>283</v>
      </c>
      <c r="AB23" s="1164"/>
      <c r="AC23" s="1164"/>
      <c r="AD23" s="1164"/>
      <c r="AE23" s="1165"/>
      <c r="AF23" s="1166">
        <v>269</v>
      </c>
      <c r="AG23" s="1164"/>
      <c r="AH23" s="1164"/>
      <c r="AI23" s="1164"/>
      <c r="AJ23" s="1167"/>
      <c r="AK23" s="1168"/>
      <c r="AL23" s="1169"/>
      <c r="AM23" s="1169"/>
      <c r="AN23" s="1169"/>
      <c r="AO23" s="1169"/>
      <c r="AP23" s="1164">
        <f>AP7</f>
        <v>12960</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1840</v>
      </c>
      <c r="R28" s="1149"/>
      <c r="S28" s="1149"/>
      <c r="T28" s="1149"/>
      <c r="U28" s="1149"/>
      <c r="V28" s="1149">
        <v>1837</v>
      </c>
      <c r="W28" s="1149"/>
      <c r="X28" s="1149"/>
      <c r="Y28" s="1149"/>
      <c r="Z28" s="1149"/>
      <c r="AA28" s="1149">
        <v>3</v>
      </c>
      <c r="AB28" s="1149"/>
      <c r="AC28" s="1149"/>
      <c r="AD28" s="1149"/>
      <c r="AE28" s="1150"/>
      <c r="AF28" s="1151">
        <v>3</v>
      </c>
      <c r="AG28" s="1149"/>
      <c r="AH28" s="1149"/>
      <c r="AI28" s="1149"/>
      <c r="AJ28" s="1152"/>
      <c r="AK28" s="1153">
        <v>160</v>
      </c>
      <c r="AL28" s="1141"/>
      <c r="AM28" s="1141"/>
      <c r="AN28" s="1141"/>
      <c r="AO28" s="1141"/>
      <c r="AP28" s="1141" t="s">
        <v>600</v>
      </c>
      <c r="AQ28" s="1141"/>
      <c r="AR28" s="1141"/>
      <c r="AS28" s="1141"/>
      <c r="AT28" s="1141"/>
      <c r="AU28" s="1141" t="s">
        <v>600</v>
      </c>
      <c r="AV28" s="1141"/>
      <c r="AW28" s="1141"/>
      <c r="AX28" s="1141"/>
      <c r="AY28" s="1141"/>
      <c r="AZ28" s="1142" t="s">
        <v>600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1953</v>
      </c>
      <c r="R29" s="1139"/>
      <c r="S29" s="1139"/>
      <c r="T29" s="1139"/>
      <c r="U29" s="1139"/>
      <c r="V29" s="1139">
        <v>1925</v>
      </c>
      <c r="W29" s="1139"/>
      <c r="X29" s="1139"/>
      <c r="Y29" s="1139"/>
      <c r="Z29" s="1139"/>
      <c r="AA29" s="1139">
        <v>28</v>
      </c>
      <c r="AB29" s="1139"/>
      <c r="AC29" s="1139"/>
      <c r="AD29" s="1139"/>
      <c r="AE29" s="1140"/>
      <c r="AF29" s="1114">
        <v>28</v>
      </c>
      <c r="AG29" s="1115"/>
      <c r="AH29" s="1115"/>
      <c r="AI29" s="1115"/>
      <c r="AJ29" s="1116"/>
      <c r="AK29" s="1075">
        <v>326</v>
      </c>
      <c r="AL29" s="1066"/>
      <c r="AM29" s="1066"/>
      <c r="AN29" s="1066"/>
      <c r="AO29" s="1066"/>
      <c r="AP29" s="1066" t="s">
        <v>600</v>
      </c>
      <c r="AQ29" s="1066"/>
      <c r="AR29" s="1066"/>
      <c r="AS29" s="1066"/>
      <c r="AT29" s="1066"/>
      <c r="AU29" s="1066" t="s">
        <v>600</v>
      </c>
      <c r="AV29" s="1066"/>
      <c r="AW29" s="1066"/>
      <c r="AX29" s="1066"/>
      <c r="AY29" s="1066"/>
      <c r="AZ29" s="1137" t="s">
        <v>600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190</v>
      </c>
      <c r="R30" s="1139"/>
      <c r="S30" s="1139"/>
      <c r="T30" s="1139"/>
      <c r="U30" s="1139"/>
      <c r="V30" s="1139">
        <v>190</v>
      </c>
      <c r="W30" s="1139"/>
      <c r="X30" s="1139"/>
      <c r="Y30" s="1139"/>
      <c r="Z30" s="1139"/>
      <c r="AA30" s="1139">
        <v>0</v>
      </c>
      <c r="AB30" s="1139"/>
      <c r="AC30" s="1139"/>
      <c r="AD30" s="1139"/>
      <c r="AE30" s="1140"/>
      <c r="AF30" s="1114">
        <v>0</v>
      </c>
      <c r="AG30" s="1115"/>
      <c r="AH30" s="1115"/>
      <c r="AI30" s="1115"/>
      <c r="AJ30" s="1116"/>
      <c r="AK30" s="1075">
        <v>49</v>
      </c>
      <c r="AL30" s="1066"/>
      <c r="AM30" s="1066"/>
      <c r="AN30" s="1066"/>
      <c r="AO30" s="1066"/>
      <c r="AP30" s="1066" t="s">
        <v>600</v>
      </c>
      <c r="AQ30" s="1066"/>
      <c r="AR30" s="1066"/>
      <c r="AS30" s="1066"/>
      <c r="AT30" s="1066"/>
      <c r="AU30" s="1066" t="s">
        <v>600</v>
      </c>
      <c r="AV30" s="1066"/>
      <c r="AW30" s="1066"/>
      <c r="AX30" s="1066"/>
      <c r="AY30" s="1066"/>
      <c r="AZ30" s="1137" t="s">
        <v>600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213</v>
      </c>
      <c r="R31" s="1139"/>
      <c r="S31" s="1139"/>
      <c r="T31" s="1139"/>
      <c r="U31" s="1139"/>
      <c r="V31" s="1139">
        <v>197</v>
      </c>
      <c r="W31" s="1139"/>
      <c r="X31" s="1139"/>
      <c r="Y31" s="1139"/>
      <c r="Z31" s="1139"/>
      <c r="AA31" s="1139">
        <v>16</v>
      </c>
      <c r="AB31" s="1139"/>
      <c r="AC31" s="1139"/>
      <c r="AD31" s="1139"/>
      <c r="AE31" s="1140"/>
      <c r="AF31" s="1114">
        <v>457</v>
      </c>
      <c r="AG31" s="1115"/>
      <c r="AH31" s="1115"/>
      <c r="AI31" s="1115"/>
      <c r="AJ31" s="1116"/>
      <c r="AK31" s="1075">
        <v>14</v>
      </c>
      <c r="AL31" s="1066"/>
      <c r="AM31" s="1066"/>
      <c r="AN31" s="1066"/>
      <c r="AO31" s="1066"/>
      <c r="AP31" s="1066">
        <v>478</v>
      </c>
      <c r="AQ31" s="1066"/>
      <c r="AR31" s="1066"/>
      <c r="AS31" s="1066"/>
      <c r="AT31" s="1066"/>
      <c r="AU31" s="1066">
        <v>78</v>
      </c>
      <c r="AV31" s="1066"/>
      <c r="AW31" s="1066"/>
      <c r="AX31" s="1066"/>
      <c r="AY31" s="1066"/>
      <c r="AZ31" s="1137" t="s">
        <v>601</v>
      </c>
      <c r="BA31" s="1137"/>
      <c r="BB31" s="1137"/>
      <c r="BC31" s="1137"/>
      <c r="BD31" s="1137"/>
      <c r="BE31" s="1127" t="s">
        <v>409</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410</v>
      </c>
      <c r="C32" s="1133"/>
      <c r="D32" s="1133"/>
      <c r="E32" s="1133"/>
      <c r="F32" s="1133"/>
      <c r="G32" s="1133"/>
      <c r="H32" s="1133"/>
      <c r="I32" s="1133"/>
      <c r="J32" s="1133"/>
      <c r="K32" s="1133"/>
      <c r="L32" s="1133"/>
      <c r="M32" s="1133"/>
      <c r="N32" s="1133"/>
      <c r="O32" s="1133"/>
      <c r="P32" s="1134"/>
      <c r="Q32" s="1138">
        <v>83</v>
      </c>
      <c r="R32" s="1139"/>
      <c r="S32" s="1139"/>
      <c r="T32" s="1139"/>
      <c r="U32" s="1139"/>
      <c r="V32" s="1139">
        <v>178</v>
      </c>
      <c r="W32" s="1139"/>
      <c r="X32" s="1139"/>
      <c r="Y32" s="1139"/>
      <c r="Z32" s="1139"/>
      <c r="AA32" s="1139">
        <v>-95</v>
      </c>
      <c r="AB32" s="1139"/>
      <c r="AC32" s="1139"/>
      <c r="AD32" s="1139"/>
      <c r="AE32" s="1140"/>
      <c r="AF32" s="1114" t="s">
        <v>411</v>
      </c>
      <c r="AG32" s="1115"/>
      <c r="AH32" s="1115"/>
      <c r="AI32" s="1115"/>
      <c r="AJ32" s="1116"/>
      <c r="AK32" s="1075">
        <v>26</v>
      </c>
      <c r="AL32" s="1066"/>
      <c r="AM32" s="1066"/>
      <c r="AN32" s="1066"/>
      <c r="AO32" s="1066"/>
      <c r="AP32" s="1066">
        <v>108</v>
      </c>
      <c r="AQ32" s="1066"/>
      <c r="AR32" s="1066"/>
      <c r="AS32" s="1066"/>
      <c r="AT32" s="1066"/>
      <c r="AU32" s="1066">
        <v>0</v>
      </c>
      <c r="AV32" s="1066"/>
      <c r="AW32" s="1066"/>
      <c r="AX32" s="1066"/>
      <c r="AY32" s="1066"/>
      <c r="AZ32" s="1137" t="s">
        <v>601</v>
      </c>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413</v>
      </c>
      <c r="C33" s="1133"/>
      <c r="D33" s="1133"/>
      <c r="E33" s="1133"/>
      <c r="F33" s="1133"/>
      <c r="G33" s="1133"/>
      <c r="H33" s="1133"/>
      <c r="I33" s="1133"/>
      <c r="J33" s="1133"/>
      <c r="K33" s="1133"/>
      <c r="L33" s="1133"/>
      <c r="M33" s="1133"/>
      <c r="N33" s="1133"/>
      <c r="O33" s="1133"/>
      <c r="P33" s="1134"/>
      <c r="Q33" s="1138">
        <v>1010</v>
      </c>
      <c r="R33" s="1139"/>
      <c r="S33" s="1139"/>
      <c r="T33" s="1139"/>
      <c r="U33" s="1139"/>
      <c r="V33" s="1139">
        <v>1001</v>
      </c>
      <c r="W33" s="1139"/>
      <c r="X33" s="1139"/>
      <c r="Y33" s="1139"/>
      <c r="Z33" s="1139"/>
      <c r="AA33" s="1139">
        <v>9</v>
      </c>
      <c r="AB33" s="1139"/>
      <c r="AC33" s="1139"/>
      <c r="AD33" s="1139"/>
      <c r="AE33" s="1140"/>
      <c r="AF33" s="1114" t="s">
        <v>414</v>
      </c>
      <c r="AG33" s="1115"/>
      <c r="AH33" s="1115"/>
      <c r="AI33" s="1115"/>
      <c r="AJ33" s="1116"/>
      <c r="AK33" s="1075">
        <v>494</v>
      </c>
      <c r="AL33" s="1066"/>
      <c r="AM33" s="1066"/>
      <c r="AN33" s="1066"/>
      <c r="AO33" s="1066"/>
      <c r="AP33" s="1066">
        <v>3360</v>
      </c>
      <c r="AQ33" s="1066"/>
      <c r="AR33" s="1066"/>
      <c r="AS33" s="1066"/>
      <c r="AT33" s="1066"/>
      <c r="AU33" s="1066">
        <v>2799</v>
      </c>
      <c r="AV33" s="1066"/>
      <c r="AW33" s="1066"/>
      <c r="AX33" s="1066"/>
      <c r="AY33" s="1066"/>
      <c r="AZ33" s="1137" t="s">
        <v>601</v>
      </c>
      <c r="BA33" s="1137"/>
      <c r="BB33" s="1137"/>
      <c r="BC33" s="1137"/>
      <c r="BD33" s="1137"/>
      <c r="BE33" s="1127" t="s">
        <v>415</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416</v>
      </c>
      <c r="C34" s="1133"/>
      <c r="D34" s="1133"/>
      <c r="E34" s="1133"/>
      <c r="F34" s="1133"/>
      <c r="G34" s="1133"/>
      <c r="H34" s="1133"/>
      <c r="I34" s="1133"/>
      <c r="J34" s="1133"/>
      <c r="K34" s="1133"/>
      <c r="L34" s="1133"/>
      <c r="M34" s="1133"/>
      <c r="N34" s="1133"/>
      <c r="O34" s="1133"/>
      <c r="P34" s="1134"/>
      <c r="Q34" s="1138">
        <v>221</v>
      </c>
      <c r="R34" s="1139"/>
      <c r="S34" s="1139"/>
      <c r="T34" s="1139"/>
      <c r="U34" s="1139"/>
      <c r="V34" s="1139">
        <v>221</v>
      </c>
      <c r="W34" s="1139"/>
      <c r="X34" s="1139"/>
      <c r="Y34" s="1139"/>
      <c r="Z34" s="1139"/>
      <c r="AA34" s="1139" t="s">
        <v>601</v>
      </c>
      <c r="AB34" s="1139"/>
      <c r="AC34" s="1139"/>
      <c r="AD34" s="1139"/>
      <c r="AE34" s="1140"/>
      <c r="AF34" s="1114">
        <v>0</v>
      </c>
      <c r="AG34" s="1115"/>
      <c r="AH34" s="1115"/>
      <c r="AI34" s="1115"/>
      <c r="AJ34" s="1116"/>
      <c r="AK34" s="1075">
        <v>113</v>
      </c>
      <c r="AL34" s="1066"/>
      <c r="AM34" s="1066"/>
      <c r="AN34" s="1066"/>
      <c r="AO34" s="1066"/>
      <c r="AP34" s="1066">
        <v>741</v>
      </c>
      <c r="AQ34" s="1066"/>
      <c r="AR34" s="1066"/>
      <c r="AS34" s="1066"/>
      <c r="AT34" s="1066"/>
      <c r="AU34" s="1066">
        <v>741</v>
      </c>
      <c r="AV34" s="1066"/>
      <c r="AW34" s="1066"/>
      <c r="AX34" s="1066"/>
      <c r="AY34" s="1066"/>
      <c r="AZ34" s="1137" t="s">
        <v>601</v>
      </c>
      <c r="BA34" s="1137"/>
      <c r="BB34" s="1137"/>
      <c r="BC34" s="1137"/>
      <c r="BD34" s="1137"/>
      <c r="BE34" s="1127" t="s">
        <v>417</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418</v>
      </c>
      <c r="C35" s="1133"/>
      <c r="D35" s="1133"/>
      <c r="E35" s="1133"/>
      <c r="F35" s="1133"/>
      <c r="G35" s="1133"/>
      <c r="H35" s="1133"/>
      <c r="I35" s="1133"/>
      <c r="J35" s="1133"/>
      <c r="K35" s="1133"/>
      <c r="L35" s="1133"/>
      <c r="M35" s="1133"/>
      <c r="N35" s="1133"/>
      <c r="O35" s="1133"/>
      <c r="P35" s="1134"/>
      <c r="Q35" s="1138">
        <v>13</v>
      </c>
      <c r="R35" s="1139"/>
      <c r="S35" s="1139"/>
      <c r="T35" s="1139"/>
      <c r="U35" s="1139"/>
      <c r="V35" s="1139">
        <v>11</v>
      </c>
      <c r="W35" s="1139"/>
      <c r="X35" s="1139"/>
      <c r="Y35" s="1139"/>
      <c r="Z35" s="1139"/>
      <c r="AA35" s="1139">
        <v>2</v>
      </c>
      <c r="AB35" s="1139"/>
      <c r="AC35" s="1139"/>
      <c r="AD35" s="1139"/>
      <c r="AE35" s="1140"/>
      <c r="AF35" s="1114">
        <v>2</v>
      </c>
      <c r="AG35" s="1115"/>
      <c r="AH35" s="1115"/>
      <c r="AI35" s="1115"/>
      <c r="AJ35" s="1116"/>
      <c r="AK35" s="1075" t="s">
        <v>601</v>
      </c>
      <c r="AL35" s="1066"/>
      <c r="AM35" s="1066"/>
      <c r="AN35" s="1066"/>
      <c r="AO35" s="1066"/>
      <c r="AP35" s="1066" t="s">
        <v>601</v>
      </c>
      <c r="AQ35" s="1066"/>
      <c r="AR35" s="1066"/>
      <c r="AS35" s="1066"/>
      <c r="AT35" s="1066"/>
      <c r="AU35" s="1066" t="s">
        <v>601</v>
      </c>
      <c r="AV35" s="1066"/>
      <c r="AW35" s="1066"/>
      <c r="AX35" s="1066"/>
      <c r="AY35" s="1066"/>
      <c r="AZ35" s="1137" t="s">
        <v>601</v>
      </c>
      <c r="BA35" s="1137"/>
      <c r="BB35" s="1137"/>
      <c r="BC35" s="1137"/>
      <c r="BD35" s="1137"/>
      <c r="BE35" s="1127" t="s">
        <v>419</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421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490</v>
      </c>
      <c r="AG63" s="1054"/>
      <c r="AH63" s="1054"/>
      <c r="AI63" s="1054"/>
      <c r="AJ63" s="1125"/>
      <c r="AK63" s="1126"/>
      <c r="AL63" s="1058"/>
      <c r="AM63" s="1058"/>
      <c r="AN63" s="1058"/>
      <c r="AO63" s="1058"/>
      <c r="AP63" s="1054">
        <f>SUM(AP28:AT35)</f>
        <v>4687</v>
      </c>
      <c r="AQ63" s="1054"/>
      <c r="AR63" s="1054"/>
      <c r="AS63" s="1054"/>
      <c r="AT63" s="1054"/>
      <c r="AU63" s="1054">
        <f>SUM(AU28:AY35)</f>
        <v>3618</v>
      </c>
      <c r="AV63" s="1054"/>
      <c r="AW63" s="1054"/>
      <c r="AX63" s="1054"/>
      <c r="AY63" s="1054"/>
      <c r="AZ63" s="1120"/>
      <c r="BA63" s="1120"/>
      <c r="BB63" s="1120"/>
      <c r="BC63" s="1120"/>
      <c r="BD63" s="1120"/>
      <c r="BE63" s="1055"/>
      <c r="BF63" s="1055"/>
      <c r="BG63" s="1055"/>
      <c r="BH63" s="1055"/>
      <c r="BI63" s="1056"/>
      <c r="BJ63" s="1121" t="s">
        <v>422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424</v>
      </c>
      <c r="B66" s="1091"/>
      <c r="C66" s="1091"/>
      <c r="D66" s="1091"/>
      <c r="E66" s="1091"/>
      <c r="F66" s="1091"/>
      <c r="G66" s="1091"/>
      <c r="H66" s="1091"/>
      <c r="I66" s="1091"/>
      <c r="J66" s="1091"/>
      <c r="K66" s="1091"/>
      <c r="L66" s="1091"/>
      <c r="M66" s="1091"/>
      <c r="N66" s="1091"/>
      <c r="O66" s="1091"/>
      <c r="P66" s="1092"/>
      <c r="Q66" s="1096" t="s">
        <v>425</v>
      </c>
      <c r="R66" s="1097"/>
      <c r="S66" s="1097"/>
      <c r="T66" s="1097"/>
      <c r="U66" s="1098"/>
      <c r="V66" s="1096" t="s">
        <v>426</v>
      </c>
      <c r="W66" s="1097"/>
      <c r="X66" s="1097"/>
      <c r="Y66" s="1097"/>
      <c r="Z66" s="1098"/>
      <c r="AA66" s="1096" t="s">
        <v>427</v>
      </c>
      <c r="AB66" s="1097"/>
      <c r="AC66" s="1097"/>
      <c r="AD66" s="1097"/>
      <c r="AE66" s="1098"/>
      <c r="AF66" s="1102" t="s">
        <v>428</v>
      </c>
      <c r="AG66" s="1103"/>
      <c r="AH66" s="1103"/>
      <c r="AI66" s="1103"/>
      <c r="AJ66" s="1104"/>
      <c r="AK66" s="1096" t="s">
        <v>429</v>
      </c>
      <c r="AL66" s="1091"/>
      <c r="AM66" s="1091"/>
      <c r="AN66" s="1091"/>
      <c r="AO66" s="1092"/>
      <c r="AP66" s="1096" t="s">
        <v>430</v>
      </c>
      <c r="AQ66" s="1097"/>
      <c r="AR66" s="1097"/>
      <c r="AS66" s="1097"/>
      <c r="AT66" s="1098"/>
      <c r="AU66" s="1096" t="s">
        <v>431</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602</v>
      </c>
      <c r="C68" s="1081"/>
      <c r="D68" s="1081"/>
      <c r="E68" s="1081"/>
      <c r="F68" s="1081"/>
      <c r="G68" s="1081"/>
      <c r="H68" s="1081"/>
      <c r="I68" s="1081"/>
      <c r="J68" s="1081"/>
      <c r="K68" s="1081"/>
      <c r="L68" s="1081"/>
      <c r="M68" s="1081"/>
      <c r="N68" s="1081"/>
      <c r="O68" s="1081"/>
      <c r="P68" s="1082"/>
      <c r="Q68" s="1083">
        <v>3199</v>
      </c>
      <c r="R68" s="1077"/>
      <c r="S68" s="1077"/>
      <c r="T68" s="1077"/>
      <c r="U68" s="1077"/>
      <c r="V68" s="1077">
        <v>3196</v>
      </c>
      <c r="W68" s="1077"/>
      <c r="X68" s="1077"/>
      <c r="Y68" s="1077"/>
      <c r="Z68" s="1077"/>
      <c r="AA68" s="1077">
        <v>3</v>
      </c>
      <c r="AB68" s="1077"/>
      <c r="AC68" s="1077"/>
      <c r="AD68" s="1077"/>
      <c r="AE68" s="1077"/>
      <c r="AF68" s="1077">
        <v>3</v>
      </c>
      <c r="AG68" s="1077"/>
      <c r="AH68" s="1077"/>
      <c r="AI68" s="1077"/>
      <c r="AJ68" s="1077"/>
      <c r="AK68" s="1077" t="s">
        <v>609</v>
      </c>
      <c r="AL68" s="1077"/>
      <c r="AM68" s="1077"/>
      <c r="AN68" s="1077"/>
      <c r="AO68" s="1077"/>
      <c r="AP68" s="1077">
        <v>3488</v>
      </c>
      <c r="AQ68" s="1077"/>
      <c r="AR68" s="1077"/>
      <c r="AS68" s="1077"/>
      <c r="AT68" s="1077"/>
      <c r="AU68" s="1077">
        <v>303</v>
      </c>
      <c r="AV68" s="1077"/>
      <c r="AW68" s="1077"/>
      <c r="AX68" s="1077"/>
      <c r="AY68" s="1077"/>
      <c r="AZ68" s="1078" t="s">
        <v>605</v>
      </c>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602</v>
      </c>
      <c r="C69" s="1070"/>
      <c r="D69" s="1070"/>
      <c r="E69" s="1070"/>
      <c r="F69" s="1070"/>
      <c r="G69" s="1070"/>
      <c r="H69" s="1070"/>
      <c r="I69" s="1070"/>
      <c r="J69" s="1070"/>
      <c r="K69" s="1070"/>
      <c r="L69" s="1070"/>
      <c r="M69" s="1070"/>
      <c r="N69" s="1070"/>
      <c r="O69" s="1070"/>
      <c r="P69" s="1071"/>
      <c r="Q69" s="1072">
        <v>45</v>
      </c>
      <c r="R69" s="1066"/>
      <c r="S69" s="1066"/>
      <c r="T69" s="1066"/>
      <c r="U69" s="1066"/>
      <c r="V69" s="1066">
        <v>44</v>
      </c>
      <c r="W69" s="1066"/>
      <c r="X69" s="1066"/>
      <c r="Y69" s="1066"/>
      <c r="Z69" s="1066"/>
      <c r="AA69" s="1066">
        <v>1</v>
      </c>
      <c r="AB69" s="1066"/>
      <c r="AC69" s="1066"/>
      <c r="AD69" s="1066"/>
      <c r="AE69" s="1066"/>
      <c r="AF69" s="1066">
        <v>1</v>
      </c>
      <c r="AG69" s="1066"/>
      <c r="AH69" s="1066"/>
      <c r="AI69" s="1066"/>
      <c r="AJ69" s="1066"/>
      <c r="AK69" s="1066">
        <v>24</v>
      </c>
      <c r="AL69" s="1066"/>
      <c r="AM69" s="1066"/>
      <c r="AN69" s="1066"/>
      <c r="AO69" s="1066"/>
      <c r="AP69" s="1066" t="s">
        <v>609</v>
      </c>
      <c r="AQ69" s="1066"/>
      <c r="AR69" s="1066"/>
      <c r="AS69" s="1066"/>
      <c r="AT69" s="1066"/>
      <c r="AU69" s="1066" t="s">
        <v>609</v>
      </c>
      <c r="AV69" s="1066"/>
      <c r="AW69" s="1066"/>
      <c r="AX69" s="1066"/>
      <c r="AY69" s="1066"/>
      <c r="AZ69" s="1067" t="s">
        <v>606</v>
      </c>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602</v>
      </c>
      <c r="C70" s="1070"/>
      <c r="D70" s="1070"/>
      <c r="E70" s="1070"/>
      <c r="F70" s="1070"/>
      <c r="G70" s="1070"/>
      <c r="H70" s="1070"/>
      <c r="I70" s="1070"/>
      <c r="J70" s="1070"/>
      <c r="K70" s="1070"/>
      <c r="L70" s="1070"/>
      <c r="M70" s="1070"/>
      <c r="N70" s="1070"/>
      <c r="O70" s="1070"/>
      <c r="P70" s="1071"/>
      <c r="Q70" s="1072">
        <v>40</v>
      </c>
      <c r="R70" s="1066"/>
      <c r="S70" s="1066"/>
      <c r="T70" s="1066"/>
      <c r="U70" s="1066"/>
      <c r="V70" s="1066">
        <v>40</v>
      </c>
      <c r="W70" s="1066"/>
      <c r="X70" s="1066"/>
      <c r="Y70" s="1066"/>
      <c r="Z70" s="1066"/>
      <c r="AA70" s="1066">
        <v>0</v>
      </c>
      <c r="AB70" s="1066"/>
      <c r="AC70" s="1066"/>
      <c r="AD70" s="1066"/>
      <c r="AE70" s="1066"/>
      <c r="AF70" s="1066">
        <v>0</v>
      </c>
      <c r="AG70" s="1066"/>
      <c r="AH70" s="1066"/>
      <c r="AI70" s="1066"/>
      <c r="AJ70" s="1066"/>
      <c r="AK70" s="1066">
        <v>7</v>
      </c>
      <c r="AL70" s="1066"/>
      <c r="AM70" s="1066"/>
      <c r="AN70" s="1066"/>
      <c r="AO70" s="1066"/>
      <c r="AP70" s="1066" t="s">
        <v>609</v>
      </c>
      <c r="AQ70" s="1066"/>
      <c r="AR70" s="1066"/>
      <c r="AS70" s="1066"/>
      <c r="AT70" s="1066"/>
      <c r="AU70" s="1066" t="s">
        <v>609</v>
      </c>
      <c r="AV70" s="1066"/>
      <c r="AW70" s="1066"/>
      <c r="AX70" s="1066"/>
      <c r="AY70" s="1066"/>
      <c r="AZ70" s="1067" t="s">
        <v>607</v>
      </c>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603</v>
      </c>
      <c r="C71" s="1070"/>
      <c r="D71" s="1070"/>
      <c r="E71" s="1070"/>
      <c r="F71" s="1070"/>
      <c r="G71" s="1070"/>
      <c r="H71" s="1070"/>
      <c r="I71" s="1070"/>
      <c r="J71" s="1070"/>
      <c r="K71" s="1070"/>
      <c r="L71" s="1070"/>
      <c r="M71" s="1070"/>
      <c r="N71" s="1070"/>
      <c r="O71" s="1070"/>
      <c r="P71" s="1071"/>
      <c r="Q71" s="1072">
        <v>206</v>
      </c>
      <c r="R71" s="1066"/>
      <c r="S71" s="1066"/>
      <c r="T71" s="1066"/>
      <c r="U71" s="1066"/>
      <c r="V71" s="1066">
        <v>204</v>
      </c>
      <c r="W71" s="1066"/>
      <c r="X71" s="1066"/>
      <c r="Y71" s="1066"/>
      <c r="Z71" s="1066"/>
      <c r="AA71" s="1066">
        <v>2</v>
      </c>
      <c r="AB71" s="1066"/>
      <c r="AC71" s="1066"/>
      <c r="AD71" s="1066"/>
      <c r="AE71" s="1066"/>
      <c r="AF71" s="1066">
        <v>2</v>
      </c>
      <c r="AG71" s="1066"/>
      <c r="AH71" s="1066"/>
      <c r="AI71" s="1066"/>
      <c r="AJ71" s="1066"/>
      <c r="AK71" s="1066">
        <v>54</v>
      </c>
      <c r="AL71" s="1066"/>
      <c r="AM71" s="1066"/>
      <c r="AN71" s="1066"/>
      <c r="AO71" s="1066"/>
      <c r="AP71" s="1066" t="s">
        <v>609</v>
      </c>
      <c r="AQ71" s="1066"/>
      <c r="AR71" s="1066"/>
      <c r="AS71" s="1066"/>
      <c r="AT71" s="1066"/>
      <c r="AU71" s="1066" t="s">
        <v>609</v>
      </c>
      <c r="AV71" s="1066"/>
      <c r="AW71" s="1066"/>
      <c r="AX71" s="1066"/>
      <c r="AY71" s="1066"/>
      <c r="AZ71" s="1067" t="s">
        <v>605</v>
      </c>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603</v>
      </c>
      <c r="C72" s="1070"/>
      <c r="D72" s="1070"/>
      <c r="E72" s="1070"/>
      <c r="F72" s="1070"/>
      <c r="G72" s="1070"/>
      <c r="H72" s="1070"/>
      <c r="I72" s="1070"/>
      <c r="J72" s="1070"/>
      <c r="K72" s="1070"/>
      <c r="L72" s="1070"/>
      <c r="M72" s="1070"/>
      <c r="N72" s="1070"/>
      <c r="O72" s="1070"/>
      <c r="P72" s="1071"/>
      <c r="Q72" s="1072">
        <v>84925</v>
      </c>
      <c r="R72" s="1066"/>
      <c r="S72" s="1066"/>
      <c r="T72" s="1066"/>
      <c r="U72" s="1066"/>
      <c r="V72" s="1066">
        <v>81561</v>
      </c>
      <c r="W72" s="1066"/>
      <c r="X72" s="1066"/>
      <c r="Y72" s="1066"/>
      <c r="Z72" s="1066"/>
      <c r="AA72" s="1066">
        <v>3363</v>
      </c>
      <c r="AB72" s="1066"/>
      <c r="AC72" s="1066"/>
      <c r="AD72" s="1066"/>
      <c r="AE72" s="1066"/>
      <c r="AF72" s="1066">
        <v>3363</v>
      </c>
      <c r="AG72" s="1066"/>
      <c r="AH72" s="1066"/>
      <c r="AI72" s="1066"/>
      <c r="AJ72" s="1066"/>
      <c r="AK72" s="1066">
        <v>854</v>
      </c>
      <c r="AL72" s="1066"/>
      <c r="AM72" s="1066"/>
      <c r="AN72" s="1066"/>
      <c r="AO72" s="1066"/>
      <c r="AP72" s="1066" t="s">
        <v>609</v>
      </c>
      <c r="AQ72" s="1066"/>
      <c r="AR72" s="1066"/>
      <c r="AS72" s="1066"/>
      <c r="AT72" s="1066"/>
      <c r="AU72" s="1066" t="s">
        <v>609</v>
      </c>
      <c r="AV72" s="1066"/>
      <c r="AW72" s="1066"/>
      <c r="AX72" s="1066"/>
      <c r="AY72" s="1066"/>
      <c r="AZ72" s="1067" t="s">
        <v>608</v>
      </c>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604</v>
      </c>
      <c r="C73" s="1070"/>
      <c r="D73" s="1070"/>
      <c r="E73" s="1070"/>
      <c r="F73" s="1070"/>
      <c r="G73" s="1070"/>
      <c r="H73" s="1070"/>
      <c r="I73" s="1070"/>
      <c r="J73" s="1070"/>
      <c r="K73" s="1070"/>
      <c r="L73" s="1070"/>
      <c r="M73" s="1070"/>
      <c r="N73" s="1070"/>
      <c r="O73" s="1070"/>
      <c r="P73" s="1071"/>
      <c r="Q73" s="1072">
        <v>2154</v>
      </c>
      <c r="R73" s="1066"/>
      <c r="S73" s="1066"/>
      <c r="T73" s="1066"/>
      <c r="U73" s="1066"/>
      <c r="V73" s="1066">
        <v>1960</v>
      </c>
      <c r="W73" s="1066"/>
      <c r="X73" s="1066"/>
      <c r="Y73" s="1066"/>
      <c r="Z73" s="1066"/>
      <c r="AA73" s="1066">
        <v>195</v>
      </c>
      <c r="AB73" s="1066"/>
      <c r="AC73" s="1066"/>
      <c r="AD73" s="1066"/>
      <c r="AE73" s="1066"/>
      <c r="AF73" s="1066">
        <v>190</v>
      </c>
      <c r="AG73" s="1066"/>
      <c r="AH73" s="1066"/>
      <c r="AI73" s="1066"/>
      <c r="AJ73" s="1066"/>
      <c r="AK73" s="1066" t="s">
        <v>609</v>
      </c>
      <c r="AL73" s="1066"/>
      <c r="AM73" s="1066"/>
      <c r="AN73" s="1066"/>
      <c r="AO73" s="1066"/>
      <c r="AP73" s="1066" t="s">
        <v>609</v>
      </c>
      <c r="AQ73" s="1066"/>
      <c r="AR73" s="1066"/>
      <c r="AS73" s="1066"/>
      <c r="AT73" s="1066"/>
      <c r="AU73" s="1066" t="s">
        <v>609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432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AF68+AF69+AF70+AF71+AF72+AF73</f>
        <v>3559</v>
      </c>
      <c r="AG88" s="1054"/>
      <c r="AH88" s="1054"/>
      <c r="AI88" s="1054"/>
      <c r="AJ88" s="1054"/>
      <c r="AK88" s="1058"/>
      <c r="AL88" s="1058"/>
      <c r="AM88" s="1058"/>
      <c r="AN88" s="1058"/>
      <c r="AO88" s="1058"/>
      <c r="AP88" s="1054">
        <f>AP68</f>
        <v>3488</v>
      </c>
      <c r="AQ88" s="1054"/>
      <c r="AR88" s="1054"/>
      <c r="AS88" s="1054"/>
      <c r="AT88" s="1054"/>
      <c r="AU88" s="1054">
        <f>AU68</f>
        <v>303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433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f>CR7+CR8+CR9</f>
        <v>37</v>
      </c>
      <c r="CS102" s="1046"/>
      <c r="CT102" s="1046"/>
      <c r="CU102" s="1046"/>
      <c r="CV102" s="1047"/>
      <c r="CW102" s="1045">
        <f>CW7</f>
        <v>0</v>
      </c>
      <c r="CX102" s="1046"/>
      <c r="CY102" s="1046"/>
      <c r="CZ102" s="1046"/>
      <c r="DA102" s="1047"/>
      <c r="DB102" s="1045">
        <f>DB7</f>
        <v>69</v>
      </c>
      <c r="DC102" s="1046"/>
      <c r="DD102" s="1046"/>
      <c r="DE102" s="1046"/>
      <c r="DF102" s="1047"/>
      <c r="DG102" s="1045" t="s">
        <v>615</v>
      </c>
      <c r="DH102" s="1046"/>
      <c r="DI102" s="1046"/>
      <c r="DJ102" s="1046"/>
      <c r="DK102" s="1047"/>
      <c r="DL102" s="1045" t="s">
        <v>615</v>
      </c>
      <c r="DM102" s="1046"/>
      <c r="DN102" s="1046"/>
      <c r="DO102" s="1046"/>
      <c r="DP102" s="1047"/>
      <c r="DQ102" s="1045" t="s">
        <v>615</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441</v>
      </c>
      <c r="AB109" s="989"/>
      <c r="AC109" s="989"/>
      <c r="AD109" s="989"/>
      <c r="AE109" s="990"/>
      <c r="AF109" s="991" t="s">
        <v>442</v>
      </c>
      <c r="AG109" s="989"/>
      <c r="AH109" s="989"/>
      <c r="AI109" s="989"/>
      <c r="AJ109" s="990"/>
      <c r="AK109" s="991" t="s">
        <v>305</v>
      </c>
      <c r="AL109" s="989"/>
      <c r="AM109" s="989"/>
      <c r="AN109" s="989"/>
      <c r="AO109" s="990"/>
      <c r="AP109" s="991" t="s">
        <v>443</v>
      </c>
      <c r="AQ109" s="989"/>
      <c r="AR109" s="989"/>
      <c r="AS109" s="989"/>
      <c r="AT109" s="1020"/>
      <c r="AU109" s="988" t="s">
        <v>440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441</v>
      </c>
      <c r="BR109" s="989"/>
      <c r="BS109" s="989"/>
      <c r="BT109" s="989"/>
      <c r="BU109" s="990"/>
      <c r="BV109" s="991" t="s">
        <v>442</v>
      </c>
      <c r="BW109" s="989"/>
      <c r="BX109" s="989"/>
      <c r="BY109" s="989"/>
      <c r="BZ109" s="990"/>
      <c r="CA109" s="991" t="s">
        <v>305</v>
      </c>
      <c r="CB109" s="989"/>
      <c r="CC109" s="989"/>
      <c r="CD109" s="989"/>
      <c r="CE109" s="990"/>
      <c r="CF109" s="1027" t="s">
        <v>443</v>
      </c>
      <c r="CG109" s="1027"/>
      <c r="CH109" s="1027"/>
      <c r="CI109" s="1027"/>
      <c r="CJ109" s="1027"/>
      <c r="CK109" s="991" t="s">
        <v>444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441</v>
      </c>
      <c r="DH109" s="989"/>
      <c r="DI109" s="989"/>
      <c r="DJ109" s="989"/>
      <c r="DK109" s="990"/>
      <c r="DL109" s="991" t="s">
        <v>442</v>
      </c>
      <c r="DM109" s="989"/>
      <c r="DN109" s="989"/>
      <c r="DO109" s="989"/>
      <c r="DP109" s="990"/>
      <c r="DQ109" s="991" t="s">
        <v>305</v>
      </c>
      <c r="DR109" s="989"/>
      <c r="DS109" s="989"/>
      <c r="DT109" s="989"/>
      <c r="DU109" s="990"/>
      <c r="DV109" s="991" t="s">
        <v>443</v>
      </c>
      <c r="DW109" s="989"/>
      <c r="DX109" s="989"/>
      <c r="DY109" s="989"/>
      <c r="DZ109" s="1020"/>
    </row>
    <row r="110" spans="1:131" s="248" customFormat="1" ht="26.25" customHeight="1" x14ac:dyDescent="0.15">
      <c r="A110" s="891" t="s">
        <v>445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1259165</v>
      </c>
      <c r="AB110" s="982"/>
      <c r="AC110" s="982"/>
      <c r="AD110" s="982"/>
      <c r="AE110" s="983"/>
      <c r="AF110" s="984">
        <v>1072483</v>
      </c>
      <c r="AG110" s="982"/>
      <c r="AH110" s="982"/>
      <c r="AI110" s="982"/>
      <c r="AJ110" s="983"/>
      <c r="AK110" s="984">
        <v>933586</v>
      </c>
      <c r="AL110" s="982"/>
      <c r="AM110" s="982"/>
      <c r="AN110" s="982"/>
      <c r="AO110" s="983"/>
      <c r="AP110" s="985">
        <v>18.7</v>
      </c>
      <c r="AQ110" s="986"/>
      <c r="AR110" s="986"/>
      <c r="AS110" s="986"/>
      <c r="AT110" s="987"/>
      <c r="AU110" s="1021" t="s">
        <v>73</v>
      </c>
      <c r="AV110" s="1022"/>
      <c r="AW110" s="1022"/>
      <c r="AX110" s="1022"/>
      <c r="AY110" s="1022"/>
      <c r="AZ110" s="947" t="s">
        <v>446</v>
      </c>
      <c r="BA110" s="892"/>
      <c r="BB110" s="892"/>
      <c r="BC110" s="892"/>
      <c r="BD110" s="892"/>
      <c r="BE110" s="892"/>
      <c r="BF110" s="892"/>
      <c r="BG110" s="892"/>
      <c r="BH110" s="892"/>
      <c r="BI110" s="892"/>
      <c r="BJ110" s="892"/>
      <c r="BK110" s="892"/>
      <c r="BL110" s="892"/>
      <c r="BM110" s="892"/>
      <c r="BN110" s="892"/>
      <c r="BO110" s="892"/>
      <c r="BP110" s="893"/>
      <c r="BQ110" s="948">
        <v>13025807</v>
      </c>
      <c r="BR110" s="929"/>
      <c r="BS110" s="929"/>
      <c r="BT110" s="929"/>
      <c r="BU110" s="929"/>
      <c r="BV110" s="929">
        <v>12638318</v>
      </c>
      <c r="BW110" s="929"/>
      <c r="BX110" s="929"/>
      <c r="BY110" s="929"/>
      <c r="BZ110" s="929"/>
      <c r="CA110" s="929">
        <v>12960192</v>
      </c>
      <c r="CB110" s="929"/>
      <c r="CC110" s="929"/>
      <c r="CD110" s="929"/>
      <c r="CE110" s="929"/>
      <c r="CF110" s="953">
        <v>259.10000000000002</v>
      </c>
      <c r="CG110" s="954"/>
      <c r="CH110" s="954"/>
      <c r="CI110" s="954"/>
      <c r="CJ110" s="954"/>
      <c r="CK110" s="1017" t="s">
        <v>447</v>
      </c>
      <c r="CL110" s="903"/>
      <c r="CM110" s="978" t="s">
        <v>448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422</v>
      </c>
      <c r="DH110" s="929"/>
      <c r="DI110" s="929"/>
      <c r="DJ110" s="929"/>
      <c r="DK110" s="929"/>
      <c r="DL110" s="929" t="s">
        <v>129</v>
      </c>
      <c r="DM110" s="929"/>
      <c r="DN110" s="929"/>
      <c r="DO110" s="929"/>
      <c r="DP110" s="929"/>
      <c r="DQ110" s="929" t="s">
        <v>129</v>
      </c>
      <c r="DR110" s="929"/>
      <c r="DS110" s="929"/>
      <c r="DT110" s="929"/>
      <c r="DU110" s="929"/>
      <c r="DV110" s="930" t="s">
        <v>449</v>
      </c>
      <c r="DW110" s="930"/>
      <c r="DX110" s="930"/>
      <c r="DY110" s="930"/>
      <c r="DZ110" s="931"/>
    </row>
    <row r="111" spans="1:131" s="248" customFormat="1" ht="26.25" customHeight="1" x14ac:dyDescent="0.15">
      <c r="A111" s="858" t="s">
        <v>450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451</v>
      </c>
      <c r="AB111" s="1010"/>
      <c r="AC111" s="1010"/>
      <c r="AD111" s="1010"/>
      <c r="AE111" s="1011"/>
      <c r="AF111" s="1012" t="s">
        <v>451</v>
      </c>
      <c r="AG111" s="1010"/>
      <c r="AH111" s="1010"/>
      <c r="AI111" s="1010"/>
      <c r="AJ111" s="1011"/>
      <c r="AK111" s="1012" t="s">
        <v>452</v>
      </c>
      <c r="AL111" s="1010"/>
      <c r="AM111" s="1010"/>
      <c r="AN111" s="1010"/>
      <c r="AO111" s="1011"/>
      <c r="AP111" s="1013" t="s">
        <v>129</v>
      </c>
      <c r="AQ111" s="1014"/>
      <c r="AR111" s="1014"/>
      <c r="AS111" s="1014"/>
      <c r="AT111" s="1015"/>
      <c r="AU111" s="1023"/>
      <c r="AV111" s="1024"/>
      <c r="AW111" s="1024"/>
      <c r="AX111" s="1024"/>
      <c r="AY111" s="1024"/>
      <c r="AZ111" s="899" t="s">
        <v>453</v>
      </c>
      <c r="BA111" s="834"/>
      <c r="BB111" s="834"/>
      <c r="BC111" s="834"/>
      <c r="BD111" s="834"/>
      <c r="BE111" s="834"/>
      <c r="BF111" s="834"/>
      <c r="BG111" s="834"/>
      <c r="BH111" s="834"/>
      <c r="BI111" s="834"/>
      <c r="BJ111" s="834"/>
      <c r="BK111" s="834"/>
      <c r="BL111" s="834"/>
      <c r="BM111" s="834"/>
      <c r="BN111" s="834"/>
      <c r="BO111" s="834"/>
      <c r="BP111" s="835"/>
      <c r="BQ111" s="900">
        <v>6600</v>
      </c>
      <c r="BR111" s="901"/>
      <c r="BS111" s="901"/>
      <c r="BT111" s="901"/>
      <c r="BU111" s="901"/>
      <c r="BV111" s="901">
        <v>5400</v>
      </c>
      <c r="BW111" s="901"/>
      <c r="BX111" s="901"/>
      <c r="BY111" s="901"/>
      <c r="BZ111" s="901"/>
      <c r="CA111" s="901">
        <v>4200</v>
      </c>
      <c r="CB111" s="901"/>
      <c r="CC111" s="901"/>
      <c r="CD111" s="901"/>
      <c r="CE111" s="901"/>
      <c r="CF111" s="962">
        <v>0.1</v>
      </c>
      <c r="CG111" s="963"/>
      <c r="CH111" s="963"/>
      <c r="CI111" s="963"/>
      <c r="CJ111" s="963"/>
      <c r="CK111" s="1018"/>
      <c r="CL111" s="905"/>
      <c r="CM111" s="908" t="s">
        <v>454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455</v>
      </c>
      <c r="DH111" s="901"/>
      <c r="DI111" s="901"/>
      <c r="DJ111" s="901"/>
      <c r="DK111" s="901"/>
      <c r="DL111" s="901" t="s">
        <v>225</v>
      </c>
      <c r="DM111" s="901"/>
      <c r="DN111" s="901"/>
      <c r="DO111" s="901"/>
      <c r="DP111" s="901"/>
      <c r="DQ111" s="901" t="s">
        <v>422</v>
      </c>
      <c r="DR111" s="901"/>
      <c r="DS111" s="901"/>
      <c r="DT111" s="901"/>
      <c r="DU111" s="901"/>
      <c r="DV111" s="878" t="s">
        <v>422</v>
      </c>
      <c r="DW111" s="878"/>
      <c r="DX111" s="878"/>
      <c r="DY111" s="878"/>
      <c r="DZ111" s="879"/>
    </row>
    <row r="112" spans="1:131" s="248" customFormat="1" ht="26.25" customHeight="1" x14ac:dyDescent="0.15">
      <c r="A112" s="1003" t="s">
        <v>456</v>
      </c>
      <c r="B112" s="1004"/>
      <c r="C112" s="834" t="s">
        <v>457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458</v>
      </c>
      <c r="AB112" s="864"/>
      <c r="AC112" s="864"/>
      <c r="AD112" s="864"/>
      <c r="AE112" s="865"/>
      <c r="AF112" s="866" t="s">
        <v>422</v>
      </c>
      <c r="AG112" s="864"/>
      <c r="AH112" s="864"/>
      <c r="AI112" s="864"/>
      <c r="AJ112" s="865"/>
      <c r="AK112" s="866" t="s">
        <v>129</v>
      </c>
      <c r="AL112" s="864"/>
      <c r="AM112" s="864"/>
      <c r="AN112" s="864"/>
      <c r="AO112" s="865"/>
      <c r="AP112" s="911" t="s">
        <v>225</v>
      </c>
      <c r="AQ112" s="912"/>
      <c r="AR112" s="912"/>
      <c r="AS112" s="912"/>
      <c r="AT112" s="913"/>
      <c r="AU112" s="1023"/>
      <c r="AV112" s="1024"/>
      <c r="AW112" s="1024"/>
      <c r="AX112" s="1024"/>
      <c r="AY112" s="1024"/>
      <c r="AZ112" s="899" t="s">
        <v>459</v>
      </c>
      <c r="BA112" s="834"/>
      <c r="BB112" s="834"/>
      <c r="BC112" s="834"/>
      <c r="BD112" s="834"/>
      <c r="BE112" s="834"/>
      <c r="BF112" s="834"/>
      <c r="BG112" s="834"/>
      <c r="BH112" s="834"/>
      <c r="BI112" s="834"/>
      <c r="BJ112" s="834"/>
      <c r="BK112" s="834"/>
      <c r="BL112" s="834"/>
      <c r="BM112" s="834"/>
      <c r="BN112" s="834"/>
      <c r="BO112" s="834"/>
      <c r="BP112" s="835"/>
      <c r="BQ112" s="900">
        <v>4507692</v>
      </c>
      <c r="BR112" s="901"/>
      <c r="BS112" s="901"/>
      <c r="BT112" s="901"/>
      <c r="BU112" s="901"/>
      <c r="BV112" s="901">
        <v>4036065</v>
      </c>
      <c r="BW112" s="901"/>
      <c r="BX112" s="901"/>
      <c r="BY112" s="901"/>
      <c r="BZ112" s="901"/>
      <c r="CA112" s="901">
        <v>3617728</v>
      </c>
      <c r="CB112" s="901"/>
      <c r="CC112" s="901"/>
      <c r="CD112" s="901"/>
      <c r="CE112" s="901"/>
      <c r="CF112" s="962">
        <v>72.3</v>
      </c>
      <c r="CG112" s="963"/>
      <c r="CH112" s="963"/>
      <c r="CI112" s="963"/>
      <c r="CJ112" s="963"/>
      <c r="CK112" s="1018"/>
      <c r="CL112" s="905"/>
      <c r="CM112" s="908" t="s">
        <v>460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449</v>
      </c>
      <c r="DH112" s="901"/>
      <c r="DI112" s="901"/>
      <c r="DJ112" s="901"/>
      <c r="DK112" s="901"/>
      <c r="DL112" s="901" t="s">
        <v>458</v>
      </c>
      <c r="DM112" s="901"/>
      <c r="DN112" s="901"/>
      <c r="DO112" s="901"/>
      <c r="DP112" s="901"/>
      <c r="DQ112" s="901" t="s">
        <v>451</v>
      </c>
      <c r="DR112" s="901"/>
      <c r="DS112" s="901"/>
      <c r="DT112" s="901"/>
      <c r="DU112" s="901"/>
      <c r="DV112" s="878" t="s">
        <v>449</v>
      </c>
      <c r="DW112" s="878"/>
      <c r="DX112" s="878"/>
      <c r="DY112" s="878"/>
      <c r="DZ112" s="879"/>
    </row>
    <row r="113" spans="1:130" s="248" customFormat="1" ht="26.25" customHeight="1" x14ac:dyDescent="0.15">
      <c r="A113" s="1005"/>
      <c r="B113" s="1006"/>
      <c r="C113" s="834" t="s">
        <v>461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586906</v>
      </c>
      <c r="AB113" s="1010"/>
      <c r="AC113" s="1010"/>
      <c r="AD113" s="1010"/>
      <c r="AE113" s="1011"/>
      <c r="AF113" s="1012">
        <v>562281</v>
      </c>
      <c r="AG113" s="1010"/>
      <c r="AH113" s="1010"/>
      <c r="AI113" s="1010"/>
      <c r="AJ113" s="1011"/>
      <c r="AK113" s="1012">
        <v>516671</v>
      </c>
      <c r="AL113" s="1010"/>
      <c r="AM113" s="1010"/>
      <c r="AN113" s="1010"/>
      <c r="AO113" s="1011"/>
      <c r="AP113" s="1013">
        <v>10.3</v>
      </c>
      <c r="AQ113" s="1014"/>
      <c r="AR113" s="1014"/>
      <c r="AS113" s="1014"/>
      <c r="AT113" s="1015"/>
      <c r="AU113" s="1023"/>
      <c r="AV113" s="1024"/>
      <c r="AW113" s="1024"/>
      <c r="AX113" s="1024"/>
      <c r="AY113" s="1024"/>
      <c r="AZ113" s="899" t="s">
        <v>462</v>
      </c>
      <c r="BA113" s="834"/>
      <c r="BB113" s="834"/>
      <c r="BC113" s="834"/>
      <c r="BD113" s="834"/>
      <c r="BE113" s="834"/>
      <c r="BF113" s="834"/>
      <c r="BG113" s="834"/>
      <c r="BH113" s="834"/>
      <c r="BI113" s="834"/>
      <c r="BJ113" s="834"/>
      <c r="BK113" s="834"/>
      <c r="BL113" s="834"/>
      <c r="BM113" s="834"/>
      <c r="BN113" s="834"/>
      <c r="BO113" s="834"/>
      <c r="BP113" s="835"/>
      <c r="BQ113" s="900">
        <v>274158</v>
      </c>
      <c r="BR113" s="901"/>
      <c r="BS113" s="901"/>
      <c r="BT113" s="901"/>
      <c r="BU113" s="901"/>
      <c r="BV113" s="901">
        <v>321572</v>
      </c>
      <c r="BW113" s="901"/>
      <c r="BX113" s="901"/>
      <c r="BY113" s="901"/>
      <c r="BZ113" s="901"/>
      <c r="CA113" s="901">
        <v>303451</v>
      </c>
      <c r="CB113" s="901"/>
      <c r="CC113" s="901"/>
      <c r="CD113" s="901"/>
      <c r="CE113" s="901"/>
      <c r="CF113" s="962">
        <v>6.1</v>
      </c>
      <c r="CG113" s="963"/>
      <c r="CH113" s="963"/>
      <c r="CI113" s="963"/>
      <c r="CJ113" s="963"/>
      <c r="CK113" s="1018"/>
      <c r="CL113" s="905"/>
      <c r="CM113" s="908" t="s">
        <v>463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129</v>
      </c>
      <c r="DH113" s="864"/>
      <c r="DI113" s="864"/>
      <c r="DJ113" s="864"/>
      <c r="DK113" s="865"/>
      <c r="DL113" s="866" t="s">
        <v>451</v>
      </c>
      <c r="DM113" s="864"/>
      <c r="DN113" s="864"/>
      <c r="DO113" s="864"/>
      <c r="DP113" s="865"/>
      <c r="DQ113" s="866" t="s">
        <v>451</v>
      </c>
      <c r="DR113" s="864"/>
      <c r="DS113" s="864"/>
      <c r="DT113" s="864"/>
      <c r="DU113" s="865"/>
      <c r="DV113" s="911" t="s">
        <v>129</v>
      </c>
      <c r="DW113" s="912"/>
      <c r="DX113" s="912"/>
      <c r="DY113" s="912"/>
      <c r="DZ113" s="913"/>
    </row>
    <row r="114" spans="1:130" s="248" customFormat="1" ht="26.25" customHeight="1" x14ac:dyDescent="0.15">
      <c r="A114" s="1005"/>
      <c r="B114" s="1006"/>
      <c r="C114" s="834" t="s">
        <v>464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19575</v>
      </c>
      <c r="AB114" s="864"/>
      <c r="AC114" s="864"/>
      <c r="AD114" s="864"/>
      <c r="AE114" s="865"/>
      <c r="AF114" s="866">
        <v>26542</v>
      </c>
      <c r="AG114" s="864"/>
      <c r="AH114" s="864"/>
      <c r="AI114" s="864"/>
      <c r="AJ114" s="865"/>
      <c r="AK114" s="866">
        <v>29612</v>
      </c>
      <c r="AL114" s="864"/>
      <c r="AM114" s="864"/>
      <c r="AN114" s="864"/>
      <c r="AO114" s="865"/>
      <c r="AP114" s="911">
        <v>0.6</v>
      </c>
      <c r="AQ114" s="912"/>
      <c r="AR114" s="912"/>
      <c r="AS114" s="912"/>
      <c r="AT114" s="913"/>
      <c r="AU114" s="1023"/>
      <c r="AV114" s="1024"/>
      <c r="AW114" s="1024"/>
      <c r="AX114" s="1024"/>
      <c r="AY114" s="1024"/>
      <c r="AZ114" s="899" t="s">
        <v>465</v>
      </c>
      <c r="BA114" s="834"/>
      <c r="BB114" s="834"/>
      <c r="BC114" s="834"/>
      <c r="BD114" s="834"/>
      <c r="BE114" s="834"/>
      <c r="BF114" s="834"/>
      <c r="BG114" s="834"/>
      <c r="BH114" s="834"/>
      <c r="BI114" s="834"/>
      <c r="BJ114" s="834"/>
      <c r="BK114" s="834"/>
      <c r="BL114" s="834"/>
      <c r="BM114" s="834"/>
      <c r="BN114" s="834"/>
      <c r="BO114" s="834"/>
      <c r="BP114" s="835"/>
      <c r="BQ114" s="900">
        <v>999907</v>
      </c>
      <c r="BR114" s="901"/>
      <c r="BS114" s="901"/>
      <c r="BT114" s="901"/>
      <c r="BU114" s="901"/>
      <c r="BV114" s="901">
        <v>932591</v>
      </c>
      <c r="BW114" s="901"/>
      <c r="BX114" s="901"/>
      <c r="BY114" s="901"/>
      <c r="BZ114" s="901"/>
      <c r="CA114" s="901">
        <v>893685</v>
      </c>
      <c r="CB114" s="901"/>
      <c r="CC114" s="901"/>
      <c r="CD114" s="901"/>
      <c r="CE114" s="901"/>
      <c r="CF114" s="962">
        <v>17.899999999999999</v>
      </c>
      <c r="CG114" s="963"/>
      <c r="CH114" s="963"/>
      <c r="CI114" s="963"/>
      <c r="CJ114" s="963"/>
      <c r="CK114" s="1018"/>
      <c r="CL114" s="905"/>
      <c r="CM114" s="908" t="s">
        <v>466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467</v>
      </c>
      <c r="DH114" s="864"/>
      <c r="DI114" s="864"/>
      <c r="DJ114" s="864"/>
      <c r="DK114" s="865"/>
      <c r="DL114" s="866" t="s">
        <v>455</v>
      </c>
      <c r="DM114" s="864"/>
      <c r="DN114" s="864"/>
      <c r="DO114" s="864"/>
      <c r="DP114" s="865"/>
      <c r="DQ114" s="866" t="s">
        <v>129</v>
      </c>
      <c r="DR114" s="864"/>
      <c r="DS114" s="864"/>
      <c r="DT114" s="864"/>
      <c r="DU114" s="865"/>
      <c r="DV114" s="911" t="s">
        <v>452</v>
      </c>
      <c r="DW114" s="912"/>
      <c r="DX114" s="912"/>
      <c r="DY114" s="912"/>
      <c r="DZ114" s="913"/>
    </row>
    <row r="115" spans="1:130" s="248" customFormat="1" ht="26.25" customHeight="1" x14ac:dyDescent="0.15">
      <c r="A115" s="1005"/>
      <c r="B115" s="1006"/>
      <c r="C115" s="834" t="s">
        <v>468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1200</v>
      </c>
      <c r="AB115" s="1010"/>
      <c r="AC115" s="1010"/>
      <c r="AD115" s="1010"/>
      <c r="AE115" s="1011"/>
      <c r="AF115" s="1012">
        <v>1808</v>
      </c>
      <c r="AG115" s="1010"/>
      <c r="AH115" s="1010"/>
      <c r="AI115" s="1010"/>
      <c r="AJ115" s="1011"/>
      <c r="AK115" s="1012">
        <v>1200</v>
      </c>
      <c r="AL115" s="1010"/>
      <c r="AM115" s="1010"/>
      <c r="AN115" s="1010"/>
      <c r="AO115" s="1011"/>
      <c r="AP115" s="1013">
        <v>0</v>
      </c>
      <c r="AQ115" s="1014"/>
      <c r="AR115" s="1014"/>
      <c r="AS115" s="1014"/>
      <c r="AT115" s="1015"/>
      <c r="AU115" s="1023"/>
      <c r="AV115" s="1024"/>
      <c r="AW115" s="1024"/>
      <c r="AX115" s="1024"/>
      <c r="AY115" s="1024"/>
      <c r="AZ115" s="899" t="s">
        <v>469</v>
      </c>
      <c r="BA115" s="834"/>
      <c r="BB115" s="834"/>
      <c r="BC115" s="834"/>
      <c r="BD115" s="834"/>
      <c r="BE115" s="834"/>
      <c r="BF115" s="834"/>
      <c r="BG115" s="834"/>
      <c r="BH115" s="834"/>
      <c r="BI115" s="834"/>
      <c r="BJ115" s="834"/>
      <c r="BK115" s="834"/>
      <c r="BL115" s="834"/>
      <c r="BM115" s="834"/>
      <c r="BN115" s="834"/>
      <c r="BO115" s="834"/>
      <c r="BP115" s="835"/>
      <c r="BQ115" s="900" t="s">
        <v>452</v>
      </c>
      <c r="BR115" s="901"/>
      <c r="BS115" s="901"/>
      <c r="BT115" s="901"/>
      <c r="BU115" s="901"/>
      <c r="BV115" s="901" t="s">
        <v>451</v>
      </c>
      <c r="BW115" s="901"/>
      <c r="BX115" s="901"/>
      <c r="BY115" s="901"/>
      <c r="BZ115" s="901"/>
      <c r="CA115" s="901" t="s">
        <v>451</v>
      </c>
      <c r="CB115" s="901"/>
      <c r="CC115" s="901"/>
      <c r="CD115" s="901"/>
      <c r="CE115" s="901"/>
      <c r="CF115" s="962" t="s">
        <v>129</v>
      </c>
      <c r="CG115" s="963"/>
      <c r="CH115" s="963"/>
      <c r="CI115" s="963"/>
      <c r="CJ115" s="963"/>
      <c r="CK115" s="1018"/>
      <c r="CL115" s="905"/>
      <c r="CM115" s="899" t="s">
        <v>470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449</v>
      </c>
      <c r="DH115" s="864"/>
      <c r="DI115" s="864"/>
      <c r="DJ115" s="864"/>
      <c r="DK115" s="865"/>
      <c r="DL115" s="866" t="s">
        <v>455</v>
      </c>
      <c r="DM115" s="864"/>
      <c r="DN115" s="864"/>
      <c r="DO115" s="864"/>
      <c r="DP115" s="865"/>
      <c r="DQ115" s="866" t="s">
        <v>129</v>
      </c>
      <c r="DR115" s="864"/>
      <c r="DS115" s="864"/>
      <c r="DT115" s="864"/>
      <c r="DU115" s="865"/>
      <c r="DV115" s="911" t="s">
        <v>422</v>
      </c>
      <c r="DW115" s="912"/>
      <c r="DX115" s="912"/>
      <c r="DY115" s="912"/>
      <c r="DZ115" s="913"/>
    </row>
    <row r="116" spans="1:130" s="248" customFormat="1" ht="26.25" customHeight="1" x14ac:dyDescent="0.15">
      <c r="A116" s="1007"/>
      <c r="B116" s="1008"/>
      <c r="C116" s="967" t="s">
        <v>471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449</v>
      </c>
      <c r="AB116" s="864"/>
      <c r="AC116" s="864"/>
      <c r="AD116" s="864"/>
      <c r="AE116" s="865"/>
      <c r="AF116" s="866" t="s">
        <v>472</v>
      </c>
      <c r="AG116" s="864"/>
      <c r="AH116" s="864"/>
      <c r="AI116" s="864"/>
      <c r="AJ116" s="865"/>
      <c r="AK116" s="866" t="s">
        <v>455</v>
      </c>
      <c r="AL116" s="864"/>
      <c r="AM116" s="864"/>
      <c r="AN116" s="864"/>
      <c r="AO116" s="865"/>
      <c r="AP116" s="911" t="s">
        <v>129</v>
      </c>
      <c r="AQ116" s="912"/>
      <c r="AR116" s="912"/>
      <c r="AS116" s="912"/>
      <c r="AT116" s="913"/>
      <c r="AU116" s="1023"/>
      <c r="AV116" s="1024"/>
      <c r="AW116" s="1024"/>
      <c r="AX116" s="1024"/>
      <c r="AY116" s="1024"/>
      <c r="AZ116" s="950" t="s">
        <v>473</v>
      </c>
      <c r="BA116" s="951"/>
      <c r="BB116" s="951"/>
      <c r="BC116" s="951"/>
      <c r="BD116" s="951"/>
      <c r="BE116" s="951"/>
      <c r="BF116" s="951"/>
      <c r="BG116" s="951"/>
      <c r="BH116" s="951"/>
      <c r="BI116" s="951"/>
      <c r="BJ116" s="951"/>
      <c r="BK116" s="951"/>
      <c r="BL116" s="951"/>
      <c r="BM116" s="951"/>
      <c r="BN116" s="951"/>
      <c r="BO116" s="951"/>
      <c r="BP116" s="952"/>
      <c r="BQ116" s="900" t="s">
        <v>452</v>
      </c>
      <c r="BR116" s="901"/>
      <c r="BS116" s="901"/>
      <c r="BT116" s="901"/>
      <c r="BU116" s="901"/>
      <c r="BV116" s="901" t="s">
        <v>129</v>
      </c>
      <c r="BW116" s="901"/>
      <c r="BX116" s="901"/>
      <c r="BY116" s="901"/>
      <c r="BZ116" s="901"/>
      <c r="CA116" s="901" t="s">
        <v>422</v>
      </c>
      <c r="CB116" s="901"/>
      <c r="CC116" s="901"/>
      <c r="CD116" s="901"/>
      <c r="CE116" s="901"/>
      <c r="CF116" s="962" t="s">
        <v>129</v>
      </c>
      <c r="CG116" s="963"/>
      <c r="CH116" s="963"/>
      <c r="CI116" s="963"/>
      <c r="CJ116" s="963"/>
      <c r="CK116" s="1018"/>
      <c r="CL116" s="905"/>
      <c r="CM116" s="908" t="s">
        <v>474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129</v>
      </c>
      <c r="DH116" s="864"/>
      <c r="DI116" s="864"/>
      <c r="DJ116" s="864"/>
      <c r="DK116" s="865"/>
      <c r="DL116" s="866" t="s">
        <v>455</v>
      </c>
      <c r="DM116" s="864"/>
      <c r="DN116" s="864"/>
      <c r="DO116" s="864"/>
      <c r="DP116" s="865"/>
      <c r="DQ116" s="866" t="s">
        <v>422</v>
      </c>
      <c r="DR116" s="864"/>
      <c r="DS116" s="864"/>
      <c r="DT116" s="864"/>
      <c r="DU116" s="865"/>
      <c r="DV116" s="911" t="s">
        <v>422</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475</v>
      </c>
      <c r="Z117" s="990"/>
      <c r="AA117" s="995">
        <v>1866846</v>
      </c>
      <c r="AB117" s="996"/>
      <c r="AC117" s="996"/>
      <c r="AD117" s="996"/>
      <c r="AE117" s="997"/>
      <c r="AF117" s="998">
        <v>1663114</v>
      </c>
      <c r="AG117" s="996"/>
      <c r="AH117" s="996"/>
      <c r="AI117" s="996"/>
      <c r="AJ117" s="997"/>
      <c r="AK117" s="998">
        <v>1481069</v>
      </c>
      <c r="AL117" s="996"/>
      <c r="AM117" s="996"/>
      <c r="AN117" s="996"/>
      <c r="AO117" s="997"/>
      <c r="AP117" s="999"/>
      <c r="AQ117" s="1000"/>
      <c r="AR117" s="1000"/>
      <c r="AS117" s="1000"/>
      <c r="AT117" s="1001"/>
      <c r="AU117" s="1023"/>
      <c r="AV117" s="1024"/>
      <c r="AW117" s="1024"/>
      <c r="AX117" s="1024"/>
      <c r="AY117" s="1024"/>
      <c r="AZ117" s="950" t="s">
        <v>476</v>
      </c>
      <c r="BA117" s="951"/>
      <c r="BB117" s="951"/>
      <c r="BC117" s="951"/>
      <c r="BD117" s="951"/>
      <c r="BE117" s="951"/>
      <c r="BF117" s="951"/>
      <c r="BG117" s="951"/>
      <c r="BH117" s="951"/>
      <c r="BI117" s="951"/>
      <c r="BJ117" s="951"/>
      <c r="BK117" s="951"/>
      <c r="BL117" s="951"/>
      <c r="BM117" s="951"/>
      <c r="BN117" s="951"/>
      <c r="BO117" s="951"/>
      <c r="BP117" s="952"/>
      <c r="BQ117" s="900" t="s">
        <v>458</v>
      </c>
      <c r="BR117" s="901"/>
      <c r="BS117" s="901"/>
      <c r="BT117" s="901"/>
      <c r="BU117" s="901"/>
      <c r="BV117" s="901" t="s">
        <v>458</v>
      </c>
      <c r="BW117" s="901"/>
      <c r="BX117" s="901"/>
      <c r="BY117" s="901"/>
      <c r="BZ117" s="901"/>
      <c r="CA117" s="901" t="s">
        <v>449</v>
      </c>
      <c r="CB117" s="901"/>
      <c r="CC117" s="901"/>
      <c r="CD117" s="901"/>
      <c r="CE117" s="901"/>
      <c r="CF117" s="962" t="s">
        <v>458</v>
      </c>
      <c r="CG117" s="963"/>
      <c r="CH117" s="963"/>
      <c r="CI117" s="963"/>
      <c r="CJ117" s="963"/>
      <c r="CK117" s="1018"/>
      <c r="CL117" s="905"/>
      <c r="CM117" s="908" t="s">
        <v>477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129</v>
      </c>
      <c r="DH117" s="864"/>
      <c r="DI117" s="864"/>
      <c r="DJ117" s="864"/>
      <c r="DK117" s="865"/>
      <c r="DL117" s="866" t="s">
        <v>458</v>
      </c>
      <c r="DM117" s="864"/>
      <c r="DN117" s="864"/>
      <c r="DO117" s="864"/>
      <c r="DP117" s="865"/>
      <c r="DQ117" s="866" t="s">
        <v>449</v>
      </c>
      <c r="DR117" s="864"/>
      <c r="DS117" s="864"/>
      <c r="DT117" s="864"/>
      <c r="DU117" s="865"/>
      <c r="DV117" s="911" t="s">
        <v>458</v>
      </c>
      <c r="DW117" s="912"/>
      <c r="DX117" s="912"/>
      <c r="DY117" s="912"/>
      <c r="DZ117" s="913"/>
    </row>
    <row r="118" spans="1:130" s="248" customFormat="1" ht="26.25" customHeight="1" x14ac:dyDescent="0.15">
      <c r="A118" s="988" t="s">
        <v>444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441</v>
      </c>
      <c r="AB118" s="989"/>
      <c r="AC118" s="989"/>
      <c r="AD118" s="989"/>
      <c r="AE118" s="990"/>
      <c r="AF118" s="991" t="s">
        <v>442</v>
      </c>
      <c r="AG118" s="989"/>
      <c r="AH118" s="989"/>
      <c r="AI118" s="989"/>
      <c r="AJ118" s="990"/>
      <c r="AK118" s="991" t="s">
        <v>305</v>
      </c>
      <c r="AL118" s="989"/>
      <c r="AM118" s="989"/>
      <c r="AN118" s="989"/>
      <c r="AO118" s="990"/>
      <c r="AP118" s="992" t="s">
        <v>443</v>
      </c>
      <c r="AQ118" s="993"/>
      <c r="AR118" s="993"/>
      <c r="AS118" s="993"/>
      <c r="AT118" s="994"/>
      <c r="AU118" s="1023"/>
      <c r="AV118" s="1024"/>
      <c r="AW118" s="1024"/>
      <c r="AX118" s="1024"/>
      <c r="AY118" s="1024"/>
      <c r="AZ118" s="966" t="s">
        <v>478</v>
      </c>
      <c r="BA118" s="967"/>
      <c r="BB118" s="967"/>
      <c r="BC118" s="967"/>
      <c r="BD118" s="967"/>
      <c r="BE118" s="967"/>
      <c r="BF118" s="967"/>
      <c r="BG118" s="967"/>
      <c r="BH118" s="967"/>
      <c r="BI118" s="967"/>
      <c r="BJ118" s="967"/>
      <c r="BK118" s="967"/>
      <c r="BL118" s="967"/>
      <c r="BM118" s="967"/>
      <c r="BN118" s="967"/>
      <c r="BO118" s="967"/>
      <c r="BP118" s="968"/>
      <c r="BQ118" s="969" t="s">
        <v>458</v>
      </c>
      <c r="BR118" s="932"/>
      <c r="BS118" s="932"/>
      <c r="BT118" s="932"/>
      <c r="BU118" s="932"/>
      <c r="BV118" s="932" t="s">
        <v>451</v>
      </c>
      <c r="BW118" s="932"/>
      <c r="BX118" s="932"/>
      <c r="BY118" s="932"/>
      <c r="BZ118" s="932"/>
      <c r="CA118" s="932" t="s">
        <v>467</v>
      </c>
      <c r="CB118" s="932"/>
      <c r="CC118" s="932"/>
      <c r="CD118" s="932"/>
      <c r="CE118" s="932"/>
      <c r="CF118" s="962" t="s">
        <v>467</v>
      </c>
      <c r="CG118" s="963"/>
      <c r="CH118" s="963"/>
      <c r="CI118" s="963"/>
      <c r="CJ118" s="963"/>
      <c r="CK118" s="1018"/>
      <c r="CL118" s="905"/>
      <c r="CM118" s="908" t="s">
        <v>479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467</v>
      </c>
      <c r="DH118" s="864"/>
      <c r="DI118" s="864"/>
      <c r="DJ118" s="864"/>
      <c r="DK118" s="865"/>
      <c r="DL118" s="866" t="s">
        <v>467</v>
      </c>
      <c r="DM118" s="864"/>
      <c r="DN118" s="864"/>
      <c r="DO118" s="864"/>
      <c r="DP118" s="865"/>
      <c r="DQ118" s="866" t="s">
        <v>458</v>
      </c>
      <c r="DR118" s="864"/>
      <c r="DS118" s="864"/>
      <c r="DT118" s="864"/>
      <c r="DU118" s="865"/>
      <c r="DV118" s="911" t="s">
        <v>458</v>
      </c>
      <c r="DW118" s="912"/>
      <c r="DX118" s="912"/>
      <c r="DY118" s="912"/>
      <c r="DZ118" s="913"/>
    </row>
    <row r="119" spans="1:130" s="248" customFormat="1" ht="26.25" customHeight="1" x14ac:dyDescent="0.15">
      <c r="A119" s="902" t="s">
        <v>447</v>
      </c>
      <c r="B119" s="903"/>
      <c r="C119" s="978" t="s">
        <v>448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467</v>
      </c>
      <c r="AB119" s="982"/>
      <c r="AC119" s="982"/>
      <c r="AD119" s="982"/>
      <c r="AE119" s="983"/>
      <c r="AF119" s="984" t="s">
        <v>458</v>
      </c>
      <c r="AG119" s="982"/>
      <c r="AH119" s="982"/>
      <c r="AI119" s="982"/>
      <c r="AJ119" s="983"/>
      <c r="AK119" s="984" t="s">
        <v>458</v>
      </c>
      <c r="AL119" s="982"/>
      <c r="AM119" s="982"/>
      <c r="AN119" s="982"/>
      <c r="AO119" s="983"/>
      <c r="AP119" s="985" t="s">
        <v>467</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480</v>
      </c>
      <c r="BP119" s="965"/>
      <c r="BQ119" s="969">
        <v>18814164</v>
      </c>
      <c r="BR119" s="932"/>
      <c r="BS119" s="932"/>
      <c r="BT119" s="932"/>
      <c r="BU119" s="932"/>
      <c r="BV119" s="932">
        <v>17933946</v>
      </c>
      <c r="BW119" s="932"/>
      <c r="BX119" s="932"/>
      <c r="BY119" s="932"/>
      <c r="BZ119" s="932"/>
      <c r="CA119" s="932">
        <v>17779256</v>
      </c>
      <c r="CB119" s="932"/>
      <c r="CC119" s="932"/>
      <c r="CD119" s="932"/>
      <c r="CE119" s="932"/>
      <c r="CF119" s="830"/>
      <c r="CG119" s="831"/>
      <c r="CH119" s="831"/>
      <c r="CI119" s="831"/>
      <c r="CJ119" s="921"/>
      <c r="CK119" s="1019"/>
      <c r="CL119" s="907"/>
      <c r="CM119" s="925" t="s">
        <v>481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6600</v>
      </c>
      <c r="DH119" s="847"/>
      <c r="DI119" s="847"/>
      <c r="DJ119" s="847"/>
      <c r="DK119" s="848"/>
      <c r="DL119" s="849">
        <v>5400</v>
      </c>
      <c r="DM119" s="847"/>
      <c r="DN119" s="847"/>
      <c r="DO119" s="847"/>
      <c r="DP119" s="848"/>
      <c r="DQ119" s="849">
        <v>4200</v>
      </c>
      <c r="DR119" s="847"/>
      <c r="DS119" s="847"/>
      <c r="DT119" s="847"/>
      <c r="DU119" s="848"/>
      <c r="DV119" s="935">
        <v>0.1</v>
      </c>
      <c r="DW119" s="936"/>
      <c r="DX119" s="936"/>
      <c r="DY119" s="936"/>
      <c r="DZ119" s="937"/>
    </row>
    <row r="120" spans="1:130" s="248" customFormat="1" ht="26.25" customHeight="1" x14ac:dyDescent="0.15">
      <c r="A120" s="904"/>
      <c r="B120" s="905"/>
      <c r="C120" s="908" t="s">
        <v>454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449</v>
      </c>
      <c r="AB120" s="864"/>
      <c r="AC120" s="864"/>
      <c r="AD120" s="864"/>
      <c r="AE120" s="865"/>
      <c r="AF120" s="866" t="s">
        <v>451</v>
      </c>
      <c r="AG120" s="864"/>
      <c r="AH120" s="864"/>
      <c r="AI120" s="864"/>
      <c r="AJ120" s="865"/>
      <c r="AK120" s="866" t="s">
        <v>129</v>
      </c>
      <c r="AL120" s="864"/>
      <c r="AM120" s="864"/>
      <c r="AN120" s="864"/>
      <c r="AO120" s="865"/>
      <c r="AP120" s="911" t="s">
        <v>451</v>
      </c>
      <c r="AQ120" s="912"/>
      <c r="AR120" s="912"/>
      <c r="AS120" s="912"/>
      <c r="AT120" s="913"/>
      <c r="AU120" s="970" t="s">
        <v>482</v>
      </c>
      <c r="AV120" s="971"/>
      <c r="AW120" s="971"/>
      <c r="AX120" s="971"/>
      <c r="AY120" s="972"/>
      <c r="AZ120" s="947" t="s">
        <v>483</v>
      </c>
      <c r="BA120" s="892"/>
      <c r="BB120" s="892"/>
      <c r="BC120" s="892"/>
      <c r="BD120" s="892"/>
      <c r="BE120" s="892"/>
      <c r="BF120" s="892"/>
      <c r="BG120" s="892"/>
      <c r="BH120" s="892"/>
      <c r="BI120" s="892"/>
      <c r="BJ120" s="892"/>
      <c r="BK120" s="892"/>
      <c r="BL120" s="892"/>
      <c r="BM120" s="892"/>
      <c r="BN120" s="892"/>
      <c r="BO120" s="892"/>
      <c r="BP120" s="893"/>
      <c r="BQ120" s="948">
        <v>4270874</v>
      </c>
      <c r="BR120" s="929"/>
      <c r="BS120" s="929"/>
      <c r="BT120" s="929"/>
      <c r="BU120" s="929"/>
      <c r="BV120" s="929">
        <v>4103430</v>
      </c>
      <c r="BW120" s="929"/>
      <c r="BX120" s="929"/>
      <c r="BY120" s="929"/>
      <c r="BZ120" s="929"/>
      <c r="CA120" s="929">
        <v>4104618</v>
      </c>
      <c r="CB120" s="929"/>
      <c r="CC120" s="929"/>
      <c r="CD120" s="929"/>
      <c r="CE120" s="929"/>
      <c r="CF120" s="953">
        <v>82.1</v>
      </c>
      <c r="CG120" s="954"/>
      <c r="CH120" s="954"/>
      <c r="CI120" s="954"/>
      <c r="CJ120" s="954"/>
      <c r="CK120" s="955" t="s">
        <v>484</v>
      </c>
      <c r="CL120" s="939"/>
      <c r="CM120" s="939"/>
      <c r="CN120" s="939"/>
      <c r="CO120" s="940"/>
      <c r="CP120" s="959" t="s">
        <v>485</v>
      </c>
      <c r="CQ120" s="960"/>
      <c r="CR120" s="960"/>
      <c r="CS120" s="960"/>
      <c r="CT120" s="960"/>
      <c r="CU120" s="960"/>
      <c r="CV120" s="960"/>
      <c r="CW120" s="960"/>
      <c r="CX120" s="960"/>
      <c r="CY120" s="960"/>
      <c r="CZ120" s="960"/>
      <c r="DA120" s="960"/>
      <c r="DB120" s="960"/>
      <c r="DC120" s="960"/>
      <c r="DD120" s="960"/>
      <c r="DE120" s="960"/>
      <c r="DF120" s="961"/>
      <c r="DG120" s="948">
        <v>3592137</v>
      </c>
      <c r="DH120" s="929"/>
      <c r="DI120" s="929"/>
      <c r="DJ120" s="929"/>
      <c r="DK120" s="929"/>
      <c r="DL120" s="929">
        <v>3204137</v>
      </c>
      <c r="DM120" s="929"/>
      <c r="DN120" s="929"/>
      <c r="DO120" s="929"/>
      <c r="DP120" s="929"/>
      <c r="DQ120" s="929">
        <v>2798742</v>
      </c>
      <c r="DR120" s="929"/>
      <c r="DS120" s="929"/>
      <c r="DT120" s="929"/>
      <c r="DU120" s="929"/>
      <c r="DV120" s="930">
        <v>56</v>
      </c>
      <c r="DW120" s="930"/>
      <c r="DX120" s="930"/>
      <c r="DY120" s="930"/>
      <c r="DZ120" s="931"/>
    </row>
    <row r="121" spans="1:130" s="248" customFormat="1" ht="26.25" customHeight="1" x14ac:dyDescent="0.15">
      <c r="A121" s="904"/>
      <c r="B121" s="905"/>
      <c r="C121" s="950" t="s">
        <v>486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487</v>
      </c>
      <c r="AB121" s="864"/>
      <c r="AC121" s="864"/>
      <c r="AD121" s="864"/>
      <c r="AE121" s="865"/>
      <c r="AF121" s="866" t="s">
        <v>467</v>
      </c>
      <c r="AG121" s="864"/>
      <c r="AH121" s="864"/>
      <c r="AI121" s="864"/>
      <c r="AJ121" s="865"/>
      <c r="AK121" s="866" t="s">
        <v>451</v>
      </c>
      <c r="AL121" s="864"/>
      <c r="AM121" s="864"/>
      <c r="AN121" s="864"/>
      <c r="AO121" s="865"/>
      <c r="AP121" s="911" t="s">
        <v>467</v>
      </c>
      <c r="AQ121" s="912"/>
      <c r="AR121" s="912"/>
      <c r="AS121" s="912"/>
      <c r="AT121" s="913"/>
      <c r="AU121" s="973"/>
      <c r="AV121" s="974"/>
      <c r="AW121" s="974"/>
      <c r="AX121" s="974"/>
      <c r="AY121" s="975"/>
      <c r="AZ121" s="899" t="s">
        <v>488</v>
      </c>
      <c r="BA121" s="834"/>
      <c r="BB121" s="834"/>
      <c r="BC121" s="834"/>
      <c r="BD121" s="834"/>
      <c r="BE121" s="834"/>
      <c r="BF121" s="834"/>
      <c r="BG121" s="834"/>
      <c r="BH121" s="834"/>
      <c r="BI121" s="834"/>
      <c r="BJ121" s="834"/>
      <c r="BK121" s="834"/>
      <c r="BL121" s="834"/>
      <c r="BM121" s="834"/>
      <c r="BN121" s="834"/>
      <c r="BO121" s="834"/>
      <c r="BP121" s="835"/>
      <c r="BQ121" s="900">
        <v>10807</v>
      </c>
      <c r="BR121" s="901"/>
      <c r="BS121" s="901"/>
      <c r="BT121" s="901"/>
      <c r="BU121" s="901"/>
      <c r="BV121" s="901">
        <v>3392</v>
      </c>
      <c r="BW121" s="901"/>
      <c r="BX121" s="901"/>
      <c r="BY121" s="901"/>
      <c r="BZ121" s="901"/>
      <c r="CA121" s="901">
        <v>75300</v>
      </c>
      <c r="CB121" s="901"/>
      <c r="CC121" s="901"/>
      <c r="CD121" s="901"/>
      <c r="CE121" s="901"/>
      <c r="CF121" s="962">
        <v>1.5</v>
      </c>
      <c r="CG121" s="963"/>
      <c r="CH121" s="963"/>
      <c r="CI121" s="963"/>
      <c r="CJ121" s="963"/>
      <c r="CK121" s="956"/>
      <c r="CL121" s="942"/>
      <c r="CM121" s="942"/>
      <c r="CN121" s="942"/>
      <c r="CO121" s="943"/>
      <c r="CP121" s="922" t="s">
        <v>489</v>
      </c>
      <c r="CQ121" s="923"/>
      <c r="CR121" s="923"/>
      <c r="CS121" s="923"/>
      <c r="CT121" s="923"/>
      <c r="CU121" s="923"/>
      <c r="CV121" s="923"/>
      <c r="CW121" s="923"/>
      <c r="CX121" s="923"/>
      <c r="CY121" s="923"/>
      <c r="CZ121" s="923"/>
      <c r="DA121" s="923"/>
      <c r="DB121" s="923"/>
      <c r="DC121" s="923"/>
      <c r="DD121" s="923"/>
      <c r="DE121" s="923"/>
      <c r="DF121" s="924"/>
      <c r="DG121" s="900">
        <v>851932</v>
      </c>
      <c r="DH121" s="901"/>
      <c r="DI121" s="901"/>
      <c r="DJ121" s="901"/>
      <c r="DK121" s="901"/>
      <c r="DL121" s="901">
        <v>778261</v>
      </c>
      <c r="DM121" s="901"/>
      <c r="DN121" s="901"/>
      <c r="DO121" s="901"/>
      <c r="DP121" s="901"/>
      <c r="DQ121" s="901">
        <v>741062</v>
      </c>
      <c r="DR121" s="901"/>
      <c r="DS121" s="901"/>
      <c r="DT121" s="901"/>
      <c r="DU121" s="901"/>
      <c r="DV121" s="878">
        <v>14.8</v>
      </c>
      <c r="DW121" s="878"/>
      <c r="DX121" s="878"/>
      <c r="DY121" s="878"/>
      <c r="DZ121" s="879"/>
    </row>
    <row r="122" spans="1:130" s="248" customFormat="1" ht="26.25" customHeight="1" x14ac:dyDescent="0.15">
      <c r="A122" s="904"/>
      <c r="B122" s="905"/>
      <c r="C122" s="908" t="s">
        <v>466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467</v>
      </c>
      <c r="AB122" s="864"/>
      <c r="AC122" s="864"/>
      <c r="AD122" s="864"/>
      <c r="AE122" s="865"/>
      <c r="AF122" s="866" t="s">
        <v>422</v>
      </c>
      <c r="AG122" s="864"/>
      <c r="AH122" s="864"/>
      <c r="AI122" s="864"/>
      <c r="AJ122" s="865"/>
      <c r="AK122" s="866" t="s">
        <v>422</v>
      </c>
      <c r="AL122" s="864"/>
      <c r="AM122" s="864"/>
      <c r="AN122" s="864"/>
      <c r="AO122" s="865"/>
      <c r="AP122" s="911" t="s">
        <v>487</v>
      </c>
      <c r="AQ122" s="912"/>
      <c r="AR122" s="912"/>
      <c r="AS122" s="912"/>
      <c r="AT122" s="913"/>
      <c r="AU122" s="973"/>
      <c r="AV122" s="974"/>
      <c r="AW122" s="974"/>
      <c r="AX122" s="974"/>
      <c r="AY122" s="975"/>
      <c r="AZ122" s="966" t="s">
        <v>490</v>
      </c>
      <c r="BA122" s="967"/>
      <c r="BB122" s="967"/>
      <c r="BC122" s="967"/>
      <c r="BD122" s="967"/>
      <c r="BE122" s="967"/>
      <c r="BF122" s="967"/>
      <c r="BG122" s="967"/>
      <c r="BH122" s="967"/>
      <c r="BI122" s="967"/>
      <c r="BJ122" s="967"/>
      <c r="BK122" s="967"/>
      <c r="BL122" s="967"/>
      <c r="BM122" s="967"/>
      <c r="BN122" s="967"/>
      <c r="BO122" s="967"/>
      <c r="BP122" s="968"/>
      <c r="BQ122" s="969">
        <v>13188864</v>
      </c>
      <c r="BR122" s="932"/>
      <c r="BS122" s="932"/>
      <c r="BT122" s="932"/>
      <c r="BU122" s="932"/>
      <c r="BV122" s="932">
        <v>12519238</v>
      </c>
      <c r="BW122" s="932"/>
      <c r="BX122" s="932"/>
      <c r="BY122" s="932"/>
      <c r="BZ122" s="932"/>
      <c r="CA122" s="932">
        <v>12752792</v>
      </c>
      <c r="CB122" s="932"/>
      <c r="CC122" s="932"/>
      <c r="CD122" s="932"/>
      <c r="CE122" s="932"/>
      <c r="CF122" s="933">
        <v>255</v>
      </c>
      <c r="CG122" s="934"/>
      <c r="CH122" s="934"/>
      <c r="CI122" s="934"/>
      <c r="CJ122" s="934"/>
      <c r="CK122" s="956"/>
      <c r="CL122" s="942"/>
      <c r="CM122" s="942"/>
      <c r="CN122" s="942"/>
      <c r="CO122" s="943"/>
      <c r="CP122" s="922" t="s">
        <v>491</v>
      </c>
      <c r="CQ122" s="923"/>
      <c r="CR122" s="923"/>
      <c r="CS122" s="923"/>
      <c r="CT122" s="923"/>
      <c r="CU122" s="923"/>
      <c r="CV122" s="923"/>
      <c r="CW122" s="923"/>
      <c r="CX122" s="923"/>
      <c r="CY122" s="923"/>
      <c r="CZ122" s="923"/>
      <c r="DA122" s="923"/>
      <c r="DB122" s="923"/>
      <c r="DC122" s="923"/>
      <c r="DD122" s="923"/>
      <c r="DE122" s="923"/>
      <c r="DF122" s="924"/>
      <c r="DG122" s="900">
        <v>2730</v>
      </c>
      <c r="DH122" s="901"/>
      <c r="DI122" s="901"/>
      <c r="DJ122" s="901"/>
      <c r="DK122" s="901"/>
      <c r="DL122" s="901">
        <v>53667</v>
      </c>
      <c r="DM122" s="901"/>
      <c r="DN122" s="901"/>
      <c r="DO122" s="901"/>
      <c r="DP122" s="901"/>
      <c r="DQ122" s="901">
        <v>77924</v>
      </c>
      <c r="DR122" s="901"/>
      <c r="DS122" s="901"/>
      <c r="DT122" s="901"/>
      <c r="DU122" s="901"/>
      <c r="DV122" s="878">
        <v>1.6</v>
      </c>
      <c r="DW122" s="878"/>
      <c r="DX122" s="878"/>
      <c r="DY122" s="878"/>
      <c r="DZ122" s="879"/>
    </row>
    <row r="123" spans="1:130" s="248" customFormat="1" ht="26.25" customHeight="1" x14ac:dyDescent="0.15">
      <c r="A123" s="904"/>
      <c r="B123" s="905"/>
      <c r="C123" s="908" t="s">
        <v>474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422</v>
      </c>
      <c r="AB123" s="864"/>
      <c r="AC123" s="864"/>
      <c r="AD123" s="864"/>
      <c r="AE123" s="865"/>
      <c r="AF123" s="866" t="s">
        <v>449</v>
      </c>
      <c r="AG123" s="864"/>
      <c r="AH123" s="864"/>
      <c r="AI123" s="864"/>
      <c r="AJ123" s="865"/>
      <c r="AK123" s="866" t="s">
        <v>422</v>
      </c>
      <c r="AL123" s="864"/>
      <c r="AM123" s="864"/>
      <c r="AN123" s="864"/>
      <c r="AO123" s="865"/>
      <c r="AP123" s="911" t="s">
        <v>422</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492</v>
      </c>
      <c r="BP123" s="965"/>
      <c r="BQ123" s="919">
        <v>17470545</v>
      </c>
      <c r="BR123" s="920"/>
      <c r="BS123" s="920"/>
      <c r="BT123" s="920"/>
      <c r="BU123" s="920"/>
      <c r="BV123" s="920">
        <v>16626060</v>
      </c>
      <c r="BW123" s="920"/>
      <c r="BX123" s="920"/>
      <c r="BY123" s="920"/>
      <c r="BZ123" s="920"/>
      <c r="CA123" s="920">
        <v>16932710</v>
      </c>
      <c r="CB123" s="920"/>
      <c r="CC123" s="920"/>
      <c r="CD123" s="920"/>
      <c r="CE123" s="920"/>
      <c r="CF123" s="830"/>
      <c r="CG123" s="831"/>
      <c r="CH123" s="831"/>
      <c r="CI123" s="831"/>
      <c r="CJ123" s="921"/>
      <c r="CK123" s="956"/>
      <c r="CL123" s="942"/>
      <c r="CM123" s="942"/>
      <c r="CN123" s="942"/>
      <c r="CO123" s="943"/>
      <c r="CP123" s="922" t="s">
        <v>493</v>
      </c>
      <c r="CQ123" s="923"/>
      <c r="CR123" s="923"/>
      <c r="CS123" s="923"/>
      <c r="CT123" s="923"/>
      <c r="CU123" s="923"/>
      <c r="CV123" s="923"/>
      <c r="CW123" s="923"/>
      <c r="CX123" s="923"/>
      <c r="CY123" s="923"/>
      <c r="CZ123" s="923"/>
      <c r="DA123" s="923"/>
      <c r="DB123" s="923"/>
      <c r="DC123" s="923"/>
      <c r="DD123" s="923"/>
      <c r="DE123" s="923"/>
      <c r="DF123" s="924"/>
      <c r="DG123" s="863" t="s">
        <v>449</v>
      </c>
      <c r="DH123" s="864"/>
      <c r="DI123" s="864"/>
      <c r="DJ123" s="864"/>
      <c r="DK123" s="865"/>
      <c r="DL123" s="866" t="s">
        <v>449</v>
      </c>
      <c r="DM123" s="864"/>
      <c r="DN123" s="864"/>
      <c r="DO123" s="864"/>
      <c r="DP123" s="865"/>
      <c r="DQ123" s="866" t="s">
        <v>422</v>
      </c>
      <c r="DR123" s="864"/>
      <c r="DS123" s="864"/>
      <c r="DT123" s="864"/>
      <c r="DU123" s="865"/>
      <c r="DV123" s="911" t="s">
        <v>422</v>
      </c>
      <c r="DW123" s="912"/>
      <c r="DX123" s="912"/>
      <c r="DY123" s="912"/>
      <c r="DZ123" s="913"/>
    </row>
    <row r="124" spans="1:130" s="248" customFormat="1" ht="26.25" customHeight="1" thickBot="1" x14ac:dyDescent="0.2">
      <c r="A124" s="904"/>
      <c r="B124" s="905"/>
      <c r="C124" s="908" t="s">
        <v>477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422</v>
      </c>
      <c r="AB124" s="864"/>
      <c r="AC124" s="864"/>
      <c r="AD124" s="864"/>
      <c r="AE124" s="865"/>
      <c r="AF124" s="866" t="s">
        <v>472</v>
      </c>
      <c r="AG124" s="864"/>
      <c r="AH124" s="864"/>
      <c r="AI124" s="864"/>
      <c r="AJ124" s="865"/>
      <c r="AK124" s="866" t="s">
        <v>422</v>
      </c>
      <c r="AL124" s="864"/>
      <c r="AM124" s="864"/>
      <c r="AN124" s="864"/>
      <c r="AO124" s="865"/>
      <c r="AP124" s="911" t="s">
        <v>449</v>
      </c>
      <c r="AQ124" s="912"/>
      <c r="AR124" s="912"/>
      <c r="AS124" s="912"/>
      <c r="AT124" s="913"/>
      <c r="AU124" s="914" t="s">
        <v>494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28</v>
      </c>
      <c r="BR124" s="918"/>
      <c r="BS124" s="918"/>
      <c r="BT124" s="918"/>
      <c r="BU124" s="918"/>
      <c r="BV124" s="918">
        <v>27.9</v>
      </c>
      <c r="BW124" s="918"/>
      <c r="BX124" s="918"/>
      <c r="BY124" s="918"/>
      <c r="BZ124" s="918"/>
      <c r="CA124" s="918">
        <v>16.899999999999999</v>
      </c>
      <c r="CB124" s="918"/>
      <c r="CC124" s="918"/>
      <c r="CD124" s="918"/>
      <c r="CE124" s="918"/>
      <c r="CF124" s="808"/>
      <c r="CG124" s="809"/>
      <c r="CH124" s="809"/>
      <c r="CI124" s="809"/>
      <c r="CJ124" s="949"/>
      <c r="CK124" s="957"/>
      <c r="CL124" s="957"/>
      <c r="CM124" s="957"/>
      <c r="CN124" s="957"/>
      <c r="CO124" s="958"/>
      <c r="CP124" s="922" t="s">
        <v>495</v>
      </c>
      <c r="CQ124" s="923"/>
      <c r="CR124" s="923"/>
      <c r="CS124" s="923"/>
      <c r="CT124" s="923"/>
      <c r="CU124" s="923"/>
      <c r="CV124" s="923"/>
      <c r="CW124" s="923"/>
      <c r="CX124" s="923"/>
      <c r="CY124" s="923"/>
      <c r="CZ124" s="923"/>
      <c r="DA124" s="923"/>
      <c r="DB124" s="923"/>
      <c r="DC124" s="923"/>
      <c r="DD124" s="923"/>
      <c r="DE124" s="923"/>
      <c r="DF124" s="924"/>
      <c r="DG124" s="846">
        <v>60893</v>
      </c>
      <c r="DH124" s="847"/>
      <c r="DI124" s="847"/>
      <c r="DJ124" s="847"/>
      <c r="DK124" s="848"/>
      <c r="DL124" s="849" t="s">
        <v>129</v>
      </c>
      <c r="DM124" s="847"/>
      <c r="DN124" s="847"/>
      <c r="DO124" s="847"/>
      <c r="DP124" s="848"/>
      <c r="DQ124" s="849" t="s">
        <v>129</v>
      </c>
      <c r="DR124" s="847"/>
      <c r="DS124" s="847"/>
      <c r="DT124" s="847"/>
      <c r="DU124" s="848"/>
      <c r="DV124" s="935" t="s">
        <v>129</v>
      </c>
      <c r="DW124" s="936"/>
      <c r="DX124" s="936"/>
      <c r="DY124" s="936"/>
      <c r="DZ124" s="937"/>
    </row>
    <row r="125" spans="1:130" s="248" customFormat="1" ht="26.25" customHeight="1" x14ac:dyDescent="0.15">
      <c r="A125" s="904"/>
      <c r="B125" s="905"/>
      <c r="C125" s="908" t="s">
        <v>479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129</v>
      </c>
      <c r="AB125" s="864"/>
      <c r="AC125" s="864"/>
      <c r="AD125" s="864"/>
      <c r="AE125" s="865"/>
      <c r="AF125" s="866" t="s">
        <v>129</v>
      </c>
      <c r="AG125" s="864"/>
      <c r="AH125" s="864"/>
      <c r="AI125" s="864"/>
      <c r="AJ125" s="865"/>
      <c r="AK125" s="866" t="s">
        <v>129</v>
      </c>
      <c r="AL125" s="864"/>
      <c r="AM125" s="864"/>
      <c r="AN125" s="864"/>
      <c r="AO125" s="865"/>
      <c r="AP125" s="911" t="s">
        <v>129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496</v>
      </c>
      <c r="CL125" s="939"/>
      <c r="CM125" s="939"/>
      <c r="CN125" s="939"/>
      <c r="CO125" s="940"/>
      <c r="CP125" s="947" t="s">
        <v>497</v>
      </c>
      <c r="CQ125" s="892"/>
      <c r="CR125" s="892"/>
      <c r="CS125" s="892"/>
      <c r="CT125" s="892"/>
      <c r="CU125" s="892"/>
      <c r="CV125" s="892"/>
      <c r="CW125" s="892"/>
      <c r="CX125" s="892"/>
      <c r="CY125" s="892"/>
      <c r="CZ125" s="892"/>
      <c r="DA125" s="892"/>
      <c r="DB125" s="892"/>
      <c r="DC125" s="892"/>
      <c r="DD125" s="892"/>
      <c r="DE125" s="892"/>
      <c r="DF125" s="893"/>
      <c r="DG125" s="948" t="s">
        <v>129</v>
      </c>
      <c r="DH125" s="929"/>
      <c r="DI125" s="929"/>
      <c r="DJ125" s="929"/>
      <c r="DK125" s="929"/>
      <c r="DL125" s="929" t="s">
        <v>129</v>
      </c>
      <c r="DM125" s="929"/>
      <c r="DN125" s="929"/>
      <c r="DO125" s="929"/>
      <c r="DP125" s="929"/>
      <c r="DQ125" s="929" t="s">
        <v>129</v>
      </c>
      <c r="DR125" s="929"/>
      <c r="DS125" s="929"/>
      <c r="DT125" s="929"/>
      <c r="DU125" s="929"/>
      <c r="DV125" s="930" t="s">
        <v>129</v>
      </c>
      <c r="DW125" s="930"/>
      <c r="DX125" s="930"/>
      <c r="DY125" s="930"/>
      <c r="DZ125" s="931"/>
    </row>
    <row r="126" spans="1:130" s="248" customFormat="1" ht="26.25" customHeight="1" thickBot="1" x14ac:dyDescent="0.2">
      <c r="A126" s="904"/>
      <c r="B126" s="905"/>
      <c r="C126" s="908" t="s">
        <v>481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129</v>
      </c>
      <c r="AB126" s="864"/>
      <c r="AC126" s="864"/>
      <c r="AD126" s="864"/>
      <c r="AE126" s="865"/>
      <c r="AF126" s="866" t="s">
        <v>129</v>
      </c>
      <c r="AG126" s="864"/>
      <c r="AH126" s="864"/>
      <c r="AI126" s="864"/>
      <c r="AJ126" s="865"/>
      <c r="AK126" s="866" t="s">
        <v>129</v>
      </c>
      <c r="AL126" s="864"/>
      <c r="AM126" s="864"/>
      <c r="AN126" s="864"/>
      <c r="AO126" s="865"/>
      <c r="AP126" s="911" t="s">
        <v>129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498</v>
      </c>
      <c r="CQ126" s="834"/>
      <c r="CR126" s="834"/>
      <c r="CS126" s="834"/>
      <c r="CT126" s="834"/>
      <c r="CU126" s="834"/>
      <c r="CV126" s="834"/>
      <c r="CW126" s="834"/>
      <c r="CX126" s="834"/>
      <c r="CY126" s="834"/>
      <c r="CZ126" s="834"/>
      <c r="DA126" s="834"/>
      <c r="DB126" s="834"/>
      <c r="DC126" s="834"/>
      <c r="DD126" s="834"/>
      <c r="DE126" s="834"/>
      <c r="DF126" s="835"/>
      <c r="DG126" s="900" t="s">
        <v>129</v>
      </c>
      <c r="DH126" s="901"/>
      <c r="DI126" s="901"/>
      <c r="DJ126" s="901"/>
      <c r="DK126" s="901"/>
      <c r="DL126" s="901" t="s">
        <v>129</v>
      </c>
      <c r="DM126" s="901"/>
      <c r="DN126" s="901"/>
      <c r="DO126" s="901"/>
      <c r="DP126" s="901"/>
      <c r="DQ126" s="901" t="s">
        <v>129</v>
      </c>
      <c r="DR126" s="901"/>
      <c r="DS126" s="901"/>
      <c r="DT126" s="901"/>
      <c r="DU126" s="901"/>
      <c r="DV126" s="878" t="s">
        <v>129</v>
      </c>
      <c r="DW126" s="878"/>
      <c r="DX126" s="878"/>
      <c r="DY126" s="878"/>
      <c r="DZ126" s="879"/>
    </row>
    <row r="127" spans="1:130" s="248" customFormat="1" ht="26.25" customHeight="1" x14ac:dyDescent="0.15">
      <c r="A127" s="906"/>
      <c r="B127" s="907"/>
      <c r="C127" s="925" t="s">
        <v>499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1200</v>
      </c>
      <c r="AB127" s="864"/>
      <c r="AC127" s="864"/>
      <c r="AD127" s="864"/>
      <c r="AE127" s="865"/>
      <c r="AF127" s="866">
        <v>1808</v>
      </c>
      <c r="AG127" s="864"/>
      <c r="AH127" s="864"/>
      <c r="AI127" s="864"/>
      <c r="AJ127" s="865"/>
      <c r="AK127" s="866">
        <v>1200</v>
      </c>
      <c r="AL127" s="864"/>
      <c r="AM127" s="864"/>
      <c r="AN127" s="864"/>
      <c r="AO127" s="865"/>
      <c r="AP127" s="911">
        <v>0</v>
      </c>
      <c r="AQ127" s="912"/>
      <c r="AR127" s="912"/>
      <c r="AS127" s="912"/>
      <c r="AT127" s="913"/>
      <c r="AU127" s="284"/>
      <c r="AV127" s="284"/>
      <c r="AW127" s="284"/>
      <c r="AX127" s="928" t="s">
        <v>500</v>
      </c>
      <c r="AY127" s="896"/>
      <c r="AZ127" s="896"/>
      <c r="BA127" s="896"/>
      <c r="BB127" s="896"/>
      <c r="BC127" s="896"/>
      <c r="BD127" s="896"/>
      <c r="BE127" s="897"/>
      <c r="BF127" s="895" t="s">
        <v>501</v>
      </c>
      <c r="BG127" s="896"/>
      <c r="BH127" s="896"/>
      <c r="BI127" s="896"/>
      <c r="BJ127" s="896"/>
      <c r="BK127" s="896"/>
      <c r="BL127" s="897"/>
      <c r="BM127" s="895" t="s">
        <v>502</v>
      </c>
      <c r="BN127" s="896"/>
      <c r="BO127" s="896"/>
      <c r="BP127" s="896"/>
      <c r="BQ127" s="896"/>
      <c r="BR127" s="896"/>
      <c r="BS127" s="897"/>
      <c r="BT127" s="895" t="s">
        <v>503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504</v>
      </c>
      <c r="CQ127" s="834"/>
      <c r="CR127" s="834"/>
      <c r="CS127" s="834"/>
      <c r="CT127" s="834"/>
      <c r="CU127" s="834"/>
      <c r="CV127" s="834"/>
      <c r="CW127" s="834"/>
      <c r="CX127" s="834"/>
      <c r="CY127" s="834"/>
      <c r="CZ127" s="834"/>
      <c r="DA127" s="834"/>
      <c r="DB127" s="834"/>
      <c r="DC127" s="834"/>
      <c r="DD127" s="834"/>
      <c r="DE127" s="834"/>
      <c r="DF127" s="835"/>
      <c r="DG127" s="900" t="s">
        <v>129</v>
      </c>
      <c r="DH127" s="901"/>
      <c r="DI127" s="901"/>
      <c r="DJ127" s="901"/>
      <c r="DK127" s="901"/>
      <c r="DL127" s="901" t="s">
        <v>129</v>
      </c>
      <c r="DM127" s="901"/>
      <c r="DN127" s="901"/>
      <c r="DO127" s="901"/>
      <c r="DP127" s="901"/>
      <c r="DQ127" s="901" t="s">
        <v>129</v>
      </c>
      <c r="DR127" s="901"/>
      <c r="DS127" s="901"/>
      <c r="DT127" s="901"/>
      <c r="DU127" s="901"/>
      <c r="DV127" s="878" t="s">
        <v>129</v>
      </c>
      <c r="DW127" s="878"/>
      <c r="DX127" s="878"/>
      <c r="DY127" s="878"/>
      <c r="DZ127" s="879"/>
    </row>
    <row r="128" spans="1:130" s="248" customFormat="1" ht="26.25" customHeight="1" thickBot="1" x14ac:dyDescent="0.2">
      <c r="A128" s="880" t="s">
        <v>505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506</v>
      </c>
      <c r="X128" s="882"/>
      <c r="Y128" s="882"/>
      <c r="Z128" s="883"/>
      <c r="AA128" s="884">
        <v>8139</v>
      </c>
      <c r="AB128" s="885"/>
      <c r="AC128" s="885"/>
      <c r="AD128" s="885"/>
      <c r="AE128" s="886"/>
      <c r="AF128" s="887">
        <v>7275</v>
      </c>
      <c r="AG128" s="885"/>
      <c r="AH128" s="885"/>
      <c r="AI128" s="885"/>
      <c r="AJ128" s="886"/>
      <c r="AK128" s="887">
        <v>3392</v>
      </c>
      <c r="AL128" s="885"/>
      <c r="AM128" s="885"/>
      <c r="AN128" s="885"/>
      <c r="AO128" s="886"/>
      <c r="AP128" s="888"/>
      <c r="AQ128" s="889"/>
      <c r="AR128" s="889"/>
      <c r="AS128" s="889"/>
      <c r="AT128" s="890"/>
      <c r="AU128" s="284"/>
      <c r="AV128" s="284"/>
      <c r="AW128" s="284"/>
      <c r="AX128" s="891" t="s">
        <v>507</v>
      </c>
      <c r="AY128" s="892"/>
      <c r="AZ128" s="892"/>
      <c r="BA128" s="892"/>
      <c r="BB128" s="892"/>
      <c r="BC128" s="892"/>
      <c r="BD128" s="892"/>
      <c r="BE128" s="893"/>
      <c r="BF128" s="870" t="s">
        <v>225</v>
      </c>
      <c r="BG128" s="871"/>
      <c r="BH128" s="871"/>
      <c r="BI128" s="871"/>
      <c r="BJ128" s="871"/>
      <c r="BK128" s="871"/>
      <c r="BL128" s="894"/>
      <c r="BM128" s="870">
        <v>14.36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508</v>
      </c>
      <c r="CQ128" s="812"/>
      <c r="CR128" s="812"/>
      <c r="CS128" s="812"/>
      <c r="CT128" s="812"/>
      <c r="CU128" s="812"/>
      <c r="CV128" s="812"/>
      <c r="CW128" s="812"/>
      <c r="CX128" s="812"/>
      <c r="CY128" s="812"/>
      <c r="CZ128" s="812"/>
      <c r="DA128" s="812"/>
      <c r="DB128" s="812"/>
      <c r="DC128" s="812"/>
      <c r="DD128" s="812"/>
      <c r="DE128" s="812"/>
      <c r="DF128" s="813"/>
      <c r="DG128" s="874" t="s">
        <v>458</v>
      </c>
      <c r="DH128" s="875"/>
      <c r="DI128" s="875"/>
      <c r="DJ128" s="875"/>
      <c r="DK128" s="875"/>
      <c r="DL128" s="875" t="s">
        <v>509</v>
      </c>
      <c r="DM128" s="875"/>
      <c r="DN128" s="875"/>
      <c r="DO128" s="875"/>
      <c r="DP128" s="875"/>
      <c r="DQ128" s="875" t="s">
        <v>509</v>
      </c>
      <c r="DR128" s="875"/>
      <c r="DS128" s="875"/>
      <c r="DT128" s="875"/>
      <c r="DU128" s="875"/>
      <c r="DV128" s="876" t="s">
        <v>510</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511</v>
      </c>
      <c r="X129" s="861"/>
      <c r="Y129" s="861"/>
      <c r="Z129" s="862"/>
      <c r="AA129" s="863">
        <v>6087929</v>
      </c>
      <c r="AB129" s="864"/>
      <c r="AC129" s="864"/>
      <c r="AD129" s="864"/>
      <c r="AE129" s="865"/>
      <c r="AF129" s="866">
        <v>5893383</v>
      </c>
      <c r="AG129" s="864"/>
      <c r="AH129" s="864"/>
      <c r="AI129" s="864"/>
      <c r="AJ129" s="865"/>
      <c r="AK129" s="866">
        <v>6176771</v>
      </c>
      <c r="AL129" s="864"/>
      <c r="AM129" s="864"/>
      <c r="AN129" s="864"/>
      <c r="AO129" s="865"/>
      <c r="AP129" s="867"/>
      <c r="AQ129" s="868"/>
      <c r="AR129" s="868"/>
      <c r="AS129" s="868"/>
      <c r="AT129" s="869"/>
      <c r="AU129" s="286"/>
      <c r="AV129" s="286"/>
      <c r="AW129" s="286"/>
      <c r="AX129" s="833" t="s">
        <v>512</v>
      </c>
      <c r="AY129" s="834"/>
      <c r="AZ129" s="834"/>
      <c r="BA129" s="834"/>
      <c r="BB129" s="834"/>
      <c r="BC129" s="834"/>
      <c r="BD129" s="834"/>
      <c r="BE129" s="835"/>
      <c r="BF129" s="853" t="s">
        <v>513</v>
      </c>
      <c r="BG129" s="854"/>
      <c r="BH129" s="854"/>
      <c r="BI129" s="854"/>
      <c r="BJ129" s="854"/>
      <c r="BK129" s="854"/>
      <c r="BL129" s="855"/>
      <c r="BM129" s="853">
        <v>19.36</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515</v>
      </c>
      <c r="X130" s="861"/>
      <c r="Y130" s="861"/>
      <c r="Z130" s="862"/>
      <c r="AA130" s="863">
        <v>1297724</v>
      </c>
      <c r="AB130" s="864"/>
      <c r="AC130" s="864"/>
      <c r="AD130" s="864"/>
      <c r="AE130" s="865"/>
      <c r="AF130" s="866">
        <v>1209089</v>
      </c>
      <c r="AG130" s="864"/>
      <c r="AH130" s="864"/>
      <c r="AI130" s="864"/>
      <c r="AJ130" s="865"/>
      <c r="AK130" s="866">
        <v>1175327</v>
      </c>
      <c r="AL130" s="864"/>
      <c r="AM130" s="864"/>
      <c r="AN130" s="864"/>
      <c r="AO130" s="865"/>
      <c r="AP130" s="867"/>
      <c r="AQ130" s="868"/>
      <c r="AR130" s="868"/>
      <c r="AS130" s="868"/>
      <c r="AT130" s="869"/>
      <c r="AU130" s="286"/>
      <c r="AV130" s="286"/>
      <c r="AW130" s="286"/>
      <c r="AX130" s="833" t="s">
        <v>516</v>
      </c>
      <c r="AY130" s="834"/>
      <c r="AZ130" s="834"/>
      <c r="BA130" s="834"/>
      <c r="BB130" s="834"/>
      <c r="BC130" s="834"/>
      <c r="BD130" s="834"/>
      <c r="BE130" s="835"/>
      <c r="BF130" s="836">
        <v>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517</v>
      </c>
      <c r="X131" s="844"/>
      <c r="Y131" s="844"/>
      <c r="Z131" s="845"/>
      <c r="AA131" s="846">
        <v>4790205</v>
      </c>
      <c r="AB131" s="847"/>
      <c r="AC131" s="847"/>
      <c r="AD131" s="847"/>
      <c r="AE131" s="848"/>
      <c r="AF131" s="849">
        <v>4684294</v>
      </c>
      <c r="AG131" s="847"/>
      <c r="AH131" s="847"/>
      <c r="AI131" s="847"/>
      <c r="AJ131" s="848"/>
      <c r="AK131" s="849">
        <v>5001444</v>
      </c>
      <c r="AL131" s="847"/>
      <c r="AM131" s="847"/>
      <c r="AN131" s="847"/>
      <c r="AO131" s="848"/>
      <c r="AP131" s="850"/>
      <c r="AQ131" s="851"/>
      <c r="AR131" s="851"/>
      <c r="AS131" s="851"/>
      <c r="AT131" s="852"/>
      <c r="AU131" s="286"/>
      <c r="AV131" s="286"/>
      <c r="AW131" s="286"/>
      <c r="AX131" s="811" t="s">
        <v>518</v>
      </c>
      <c r="AY131" s="812"/>
      <c r="AZ131" s="812"/>
      <c r="BA131" s="812"/>
      <c r="BB131" s="812"/>
      <c r="BC131" s="812"/>
      <c r="BD131" s="812"/>
      <c r="BE131" s="813"/>
      <c r="BF131" s="814">
        <v>16.899999999999999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520</v>
      </c>
      <c r="W132" s="824"/>
      <c r="X132" s="824"/>
      <c r="Y132" s="824"/>
      <c r="Z132" s="825"/>
      <c r="AA132" s="826">
        <v>11.71104368</v>
      </c>
      <c r="AB132" s="827"/>
      <c r="AC132" s="827"/>
      <c r="AD132" s="827"/>
      <c r="AE132" s="828"/>
      <c r="AF132" s="829">
        <v>9.5371895959999993</v>
      </c>
      <c r="AG132" s="827"/>
      <c r="AH132" s="827"/>
      <c r="AI132" s="827"/>
      <c r="AJ132" s="828"/>
      <c r="AK132" s="829">
        <v>6.0452541310000001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521</v>
      </c>
      <c r="W133" s="803"/>
      <c r="X133" s="803"/>
      <c r="Y133" s="803"/>
      <c r="Z133" s="804"/>
      <c r="AA133" s="805">
        <v>13.3</v>
      </c>
      <c r="AB133" s="806"/>
      <c r="AC133" s="806"/>
      <c r="AD133" s="806"/>
      <c r="AE133" s="807"/>
      <c r="AF133" s="805">
        <v>11.4</v>
      </c>
      <c r="AG133" s="806"/>
      <c r="AH133" s="806"/>
      <c r="AI133" s="806"/>
      <c r="AJ133" s="807"/>
      <c r="AK133" s="805">
        <v>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cMQww+tPPCG1aSNeKAtr1E6J6EXQFeRxidnxcp8iKA+6iZzzo4+eeQvgVvKWVq/Sh+X5W7h4BbpUQfzccyMfg==" saltValue="F2sxHV9S6mEtqr42WmE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YTmpQ7moTKTcxCKsD7xkyPdoZfdOkHFHDIDKbkMMnXDl9fPWwMq84FXGZ0ktWpQo6P68GmevDNF2+GECWM74w==" saltValue="Wn2cJo7cVf1yozjgg9iV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3SoCBgZEKvKWRIMqrzWLmQukqMW80YLBVTGBzsDNDLqQrCQqHgqJqWlRkQXLyO71uLjUtqSDo4LObUSIAeZCA==" saltValue="uBqjI0zOBP2T1uZt92m7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525</v>
      </c>
      <c r="AP7" s="305"/>
      <c r="AQ7" s="306" t="s">
        <v>526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527</v>
      </c>
      <c r="AQ8" s="312" t="s">
        <v>528</v>
      </c>
      <c r="AR8" s="313" t="s">
        <v>529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530</v>
      </c>
      <c r="AL9" s="1228"/>
      <c r="AM9" s="1228"/>
      <c r="AN9" s="1229"/>
      <c r="AO9" s="314">
        <v>1814937</v>
      </c>
      <c r="AP9" s="314">
        <v>108413</v>
      </c>
      <c r="AQ9" s="315">
        <v>90403</v>
      </c>
      <c r="AR9" s="316">
        <v>19.899999999999999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531</v>
      </c>
      <c r="AL10" s="1228"/>
      <c r="AM10" s="1228"/>
      <c r="AN10" s="1229"/>
      <c r="AO10" s="317">
        <v>194802</v>
      </c>
      <c r="AP10" s="317">
        <v>11636</v>
      </c>
      <c r="AQ10" s="318">
        <v>12167</v>
      </c>
      <c r="AR10" s="319">
        <v>-4.4000000000000004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532</v>
      </c>
      <c r="AL11" s="1228"/>
      <c r="AM11" s="1228"/>
      <c r="AN11" s="1229"/>
      <c r="AO11" s="317" t="s">
        <v>533</v>
      </c>
      <c r="AP11" s="317" t="s">
        <v>533</v>
      </c>
      <c r="AQ11" s="318">
        <v>380</v>
      </c>
      <c r="AR11" s="319" t="s">
        <v>533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534</v>
      </c>
      <c r="AL12" s="1228"/>
      <c r="AM12" s="1228"/>
      <c r="AN12" s="1229"/>
      <c r="AO12" s="317" t="s">
        <v>533</v>
      </c>
      <c r="AP12" s="317" t="s">
        <v>533</v>
      </c>
      <c r="AQ12" s="318">
        <v>15</v>
      </c>
      <c r="AR12" s="319" t="s">
        <v>533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535</v>
      </c>
      <c r="AL13" s="1228"/>
      <c r="AM13" s="1228"/>
      <c r="AN13" s="1229"/>
      <c r="AO13" s="317">
        <v>99650</v>
      </c>
      <c r="AP13" s="317">
        <v>5952</v>
      </c>
      <c r="AQ13" s="318">
        <v>3760</v>
      </c>
      <c r="AR13" s="319">
        <v>58.3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536</v>
      </c>
      <c r="AL14" s="1228"/>
      <c r="AM14" s="1228"/>
      <c r="AN14" s="1229"/>
      <c r="AO14" s="317" t="s">
        <v>533</v>
      </c>
      <c r="AP14" s="317" t="s">
        <v>533</v>
      </c>
      <c r="AQ14" s="318">
        <v>1994</v>
      </c>
      <c r="AR14" s="319" t="s">
        <v>533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537</v>
      </c>
      <c r="AL15" s="1231"/>
      <c r="AM15" s="1231"/>
      <c r="AN15" s="1232"/>
      <c r="AO15" s="317">
        <v>-141518</v>
      </c>
      <c r="AP15" s="317">
        <v>-8453</v>
      </c>
      <c r="AQ15" s="318">
        <v>-7282</v>
      </c>
      <c r="AR15" s="319">
        <v>16.100000000000001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1967871</v>
      </c>
      <c r="AP16" s="317">
        <v>117548</v>
      </c>
      <c r="AQ16" s="318">
        <v>101438</v>
      </c>
      <c r="AR16" s="319">
        <v>15.9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539</v>
      </c>
      <c r="AP20" s="326" t="s">
        <v>540</v>
      </c>
      <c r="AQ20" s="327" t="s">
        <v>541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542</v>
      </c>
      <c r="AL21" s="1234"/>
      <c r="AM21" s="1234"/>
      <c r="AN21" s="1235"/>
      <c r="AO21" s="330">
        <v>10.51</v>
      </c>
      <c r="AP21" s="331">
        <v>9.1999999999999993</v>
      </c>
      <c r="AQ21" s="332">
        <v>1.31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543</v>
      </c>
      <c r="AL22" s="1234"/>
      <c r="AM22" s="1234"/>
      <c r="AN22" s="1235"/>
      <c r="AO22" s="335">
        <v>92.4</v>
      </c>
      <c r="AP22" s="336">
        <v>97</v>
      </c>
      <c r="AQ22" s="337">
        <v>-4.5999999999999996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525</v>
      </c>
      <c r="AP30" s="305"/>
      <c r="AQ30" s="306" t="s">
        <v>526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527</v>
      </c>
      <c r="AQ31" s="312" t="s">
        <v>528</v>
      </c>
      <c r="AR31" s="313" t="s">
        <v>529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547</v>
      </c>
      <c r="AL32" s="1217"/>
      <c r="AM32" s="1217"/>
      <c r="AN32" s="1218"/>
      <c r="AO32" s="345">
        <v>933586</v>
      </c>
      <c r="AP32" s="345">
        <v>55766</v>
      </c>
      <c r="AQ32" s="346">
        <v>48014</v>
      </c>
      <c r="AR32" s="347">
        <v>16.100000000000001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548</v>
      </c>
      <c r="AL33" s="1217"/>
      <c r="AM33" s="1217"/>
      <c r="AN33" s="1218"/>
      <c r="AO33" s="345" t="s">
        <v>533</v>
      </c>
      <c r="AP33" s="345" t="s">
        <v>533</v>
      </c>
      <c r="AQ33" s="346" t="s">
        <v>533</v>
      </c>
      <c r="AR33" s="347" t="s">
        <v>533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549</v>
      </c>
      <c r="AL34" s="1217"/>
      <c r="AM34" s="1217"/>
      <c r="AN34" s="1218"/>
      <c r="AO34" s="345" t="s">
        <v>533</v>
      </c>
      <c r="AP34" s="345" t="s">
        <v>533</v>
      </c>
      <c r="AQ34" s="346" t="s">
        <v>533</v>
      </c>
      <c r="AR34" s="347" t="s">
        <v>533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550</v>
      </c>
      <c r="AL35" s="1217"/>
      <c r="AM35" s="1217"/>
      <c r="AN35" s="1218"/>
      <c r="AO35" s="345">
        <v>516671</v>
      </c>
      <c r="AP35" s="345">
        <v>30863</v>
      </c>
      <c r="AQ35" s="346">
        <v>14725</v>
      </c>
      <c r="AR35" s="347">
        <v>109.6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551</v>
      </c>
      <c r="AL36" s="1217"/>
      <c r="AM36" s="1217"/>
      <c r="AN36" s="1218"/>
      <c r="AO36" s="345">
        <v>29612</v>
      </c>
      <c r="AP36" s="345">
        <v>1769</v>
      </c>
      <c r="AQ36" s="346">
        <v>3255</v>
      </c>
      <c r="AR36" s="347">
        <v>-45.7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552</v>
      </c>
      <c r="AL37" s="1217"/>
      <c r="AM37" s="1217"/>
      <c r="AN37" s="1218"/>
      <c r="AO37" s="345">
        <v>1200</v>
      </c>
      <c r="AP37" s="345">
        <v>72</v>
      </c>
      <c r="AQ37" s="346">
        <v>482</v>
      </c>
      <c r="AR37" s="347">
        <v>-85.1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553</v>
      </c>
      <c r="AL38" s="1214"/>
      <c r="AM38" s="1214"/>
      <c r="AN38" s="1215"/>
      <c r="AO38" s="348" t="s">
        <v>533</v>
      </c>
      <c r="AP38" s="348" t="s">
        <v>533</v>
      </c>
      <c r="AQ38" s="349">
        <v>3</v>
      </c>
      <c r="AR38" s="337" t="s">
        <v>533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554</v>
      </c>
      <c r="AL39" s="1214"/>
      <c r="AM39" s="1214"/>
      <c r="AN39" s="1215"/>
      <c r="AO39" s="345">
        <v>-3392</v>
      </c>
      <c r="AP39" s="345">
        <v>-203</v>
      </c>
      <c r="AQ39" s="346">
        <v>-3561</v>
      </c>
      <c r="AR39" s="347">
        <v>-94.3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555</v>
      </c>
      <c r="AL40" s="1217"/>
      <c r="AM40" s="1217"/>
      <c r="AN40" s="1218"/>
      <c r="AO40" s="345">
        <v>-1175327</v>
      </c>
      <c r="AP40" s="345">
        <v>-70206</v>
      </c>
      <c r="AQ40" s="346">
        <v>-44235</v>
      </c>
      <c r="AR40" s="347">
        <v>58.7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302350</v>
      </c>
      <c r="AP41" s="345">
        <v>18060</v>
      </c>
      <c r="AQ41" s="346">
        <v>18685</v>
      </c>
      <c r="AR41" s="347">
        <v>-3.3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525</v>
      </c>
      <c r="AN49" s="1224" t="s">
        <v>559</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560</v>
      </c>
      <c r="AO50" s="362" t="s">
        <v>561</v>
      </c>
      <c r="AP50" s="363" t="s">
        <v>562</v>
      </c>
      <c r="AQ50" s="364" t="s">
        <v>563</v>
      </c>
      <c r="AR50" s="365" t="s">
        <v>564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565</v>
      </c>
      <c r="AL51" s="358"/>
      <c r="AM51" s="366">
        <v>1933925</v>
      </c>
      <c r="AN51" s="367">
        <v>113208</v>
      </c>
      <c r="AO51" s="368">
        <v>139.30000000000001</v>
      </c>
      <c r="AP51" s="369">
        <v>67293</v>
      </c>
      <c r="AQ51" s="370">
        <v>-3.1</v>
      </c>
      <c r="AR51" s="371">
        <v>142.4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566</v>
      </c>
      <c r="AM52" s="374">
        <v>1167466</v>
      </c>
      <c r="AN52" s="375">
        <v>68341</v>
      </c>
      <c r="AO52" s="376">
        <v>156.6</v>
      </c>
      <c r="AP52" s="377">
        <v>35076</v>
      </c>
      <c r="AQ52" s="378">
        <v>-8.1999999999999993</v>
      </c>
      <c r="AR52" s="379">
        <v>164.8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567</v>
      </c>
      <c r="AL53" s="358"/>
      <c r="AM53" s="366">
        <v>2093537</v>
      </c>
      <c r="AN53" s="367">
        <v>122932</v>
      </c>
      <c r="AO53" s="368">
        <v>8.6</v>
      </c>
      <c r="AP53" s="369">
        <v>67343</v>
      </c>
      <c r="AQ53" s="370">
        <v>0.1</v>
      </c>
      <c r="AR53" s="371">
        <v>8.5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566</v>
      </c>
      <c r="AM54" s="374">
        <v>1040250</v>
      </c>
      <c r="AN54" s="375">
        <v>61083</v>
      </c>
      <c r="AO54" s="376">
        <v>-10.6</v>
      </c>
      <c r="AP54" s="377">
        <v>32865</v>
      </c>
      <c r="AQ54" s="378">
        <v>-6.3</v>
      </c>
      <c r="AR54" s="379">
        <v>-4.3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568</v>
      </c>
      <c r="AL55" s="358"/>
      <c r="AM55" s="366">
        <v>3033946</v>
      </c>
      <c r="AN55" s="367">
        <v>178657</v>
      </c>
      <c r="AO55" s="368">
        <v>45.3</v>
      </c>
      <c r="AP55" s="369">
        <v>73475</v>
      </c>
      <c r="AQ55" s="370">
        <v>9.1</v>
      </c>
      <c r="AR55" s="371">
        <v>36.200000000000003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566</v>
      </c>
      <c r="AM56" s="374">
        <v>1882476</v>
      </c>
      <c r="AN56" s="375">
        <v>110851</v>
      </c>
      <c r="AO56" s="376">
        <v>81.5</v>
      </c>
      <c r="AP56" s="377">
        <v>43072</v>
      </c>
      <c r="AQ56" s="378">
        <v>31.1</v>
      </c>
      <c r="AR56" s="379">
        <v>50.4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569</v>
      </c>
      <c r="AL57" s="358"/>
      <c r="AM57" s="366">
        <v>1252931</v>
      </c>
      <c r="AN57" s="367">
        <v>74424</v>
      </c>
      <c r="AO57" s="368">
        <v>-58.3</v>
      </c>
      <c r="AP57" s="369">
        <v>87464</v>
      </c>
      <c r="AQ57" s="370">
        <v>19</v>
      </c>
      <c r="AR57" s="371">
        <v>-77.3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566</v>
      </c>
      <c r="AM58" s="374">
        <v>741382</v>
      </c>
      <c r="AN58" s="375">
        <v>44038</v>
      </c>
      <c r="AO58" s="376">
        <v>-60.3</v>
      </c>
      <c r="AP58" s="377">
        <v>47479</v>
      </c>
      <c r="AQ58" s="378">
        <v>10.199999999999999</v>
      </c>
      <c r="AR58" s="379">
        <v>-70.5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570</v>
      </c>
      <c r="AL59" s="358"/>
      <c r="AM59" s="366">
        <v>1888309</v>
      </c>
      <c r="AN59" s="367">
        <v>112795</v>
      </c>
      <c r="AO59" s="368">
        <v>51.6</v>
      </c>
      <c r="AP59" s="369">
        <v>96248</v>
      </c>
      <c r="AQ59" s="370">
        <v>10</v>
      </c>
      <c r="AR59" s="371">
        <v>41.6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566</v>
      </c>
      <c r="AM60" s="374">
        <v>1522264</v>
      </c>
      <c r="AN60" s="375">
        <v>90930</v>
      </c>
      <c r="AO60" s="376">
        <v>106.5</v>
      </c>
      <c r="AP60" s="377">
        <v>55768</v>
      </c>
      <c r="AQ60" s="378">
        <v>17.5</v>
      </c>
      <c r="AR60" s="379">
        <v>89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571</v>
      </c>
      <c r="AL61" s="380"/>
      <c r="AM61" s="381">
        <v>2040530</v>
      </c>
      <c r="AN61" s="382">
        <v>120403</v>
      </c>
      <c r="AO61" s="383">
        <v>37.299999999999997</v>
      </c>
      <c r="AP61" s="384">
        <v>78365</v>
      </c>
      <c r="AQ61" s="385">
        <v>7</v>
      </c>
      <c r="AR61" s="371">
        <v>30.3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566</v>
      </c>
      <c r="AM62" s="374">
        <v>1270768</v>
      </c>
      <c r="AN62" s="375">
        <v>75049</v>
      </c>
      <c r="AO62" s="376">
        <v>54.7</v>
      </c>
      <c r="AP62" s="377">
        <v>42852</v>
      </c>
      <c r="AQ62" s="378">
        <v>8.9</v>
      </c>
      <c r="AR62" s="379">
        <v>45.8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vqcInQgSltbuJJdkOPir4mN0idPbBZF0nw5TM1zxG7/qsloFarcQVRyI6jHwyOTqW6ekXXVKzTJiYWq7O9iWbA==" saltValue="5+TayJ9XnkTYdXgGQ8WvS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573</v>
      </c>
    </row>
    <row r="120" spans="125:125" ht="13.5" hidden="1" customHeight="1" x14ac:dyDescent="0.15"/>
    <row r="121" spans="125:125" ht="13.5" hidden="1" customHeight="1" x14ac:dyDescent="0.15">
      <c r="DU121" s="292"/>
    </row>
  </sheetData>
  <sheetProtection algorithmName="SHA-512" hashValue="o4s0yQfIqjO/KvZ34v9vbhspFw4wn4QTqCy+kpujUxjXzSyKbVsxd5rjMxRaBfiWHL6A/B+W4xcNRL2heqdUiw==" saltValue="fU2T3yZP3v0vtp59Xxan5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574</v>
      </c>
    </row>
  </sheetData>
  <sheetProtection algorithmName="SHA-512" hashValue="SzYwV14tdmRej7nktYKZqShNg8/wwTo28UqVN7PV5/llwrXbvv1qN0g6GLvz4YAK7sIzADkJ2iaVIf84er3iEw==" saltValue="kR76Zmzr/Sp129887aAE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238" t="s">
        <v>3</v>
      </c>
      <c r="D47" s="1238"/>
      <c r="E47" s="1239"/>
      <c r="F47" s="11">
        <v>48.89</v>
      </c>
      <c r="G47" s="12">
        <v>46.7</v>
      </c>
      <c r="H47" s="12">
        <v>42.39</v>
      </c>
      <c r="I47" s="12">
        <v>40.57</v>
      </c>
      <c r="J47" s="13">
        <v>38.72</v>
      </c>
    </row>
    <row r="48" spans="2:10" ht="57.75" customHeight="1" x14ac:dyDescent="0.15">
      <c r="B48" s="14"/>
      <c r="C48" s="1240" t="s">
        <v>4</v>
      </c>
      <c r="D48" s="1240"/>
      <c r="E48" s="1241"/>
      <c r="F48" s="15">
        <v>5.57</v>
      </c>
      <c r="G48" s="16">
        <v>4.6500000000000004</v>
      </c>
      <c r="H48" s="16">
        <v>3.37</v>
      </c>
      <c r="I48" s="16">
        <v>3.87</v>
      </c>
      <c r="J48" s="17">
        <v>4.3600000000000003</v>
      </c>
    </row>
    <row r="49" spans="2:10" ht="57.75" customHeight="1" thickBot="1" x14ac:dyDescent="0.2">
      <c r="B49" s="18"/>
      <c r="C49" s="1242" t="s">
        <v>5</v>
      </c>
      <c r="D49" s="1242"/>
      <c r="E49" s="1243"/>
      <c r="F49" s="19">
        <v>0.38</v>
      </c>
      <c r="G49" s="20">
        <v>0.75</v>
      </c>
      <c r="H49" s="20" t="s">
        <v>580</v>
      </c>
      <c r="I49" s="20">
        <v>2.17</v>
      </c>
      <c r="J49" s="21">
        <v>6.5</v>
      </c>
    </row>
    <row r="50" spans="2:10" ht="13.5" customHeight="1" x14ac:dyDescent="0.15"/>
  </sheetData>
  <sheetProtection algorithmName="SHA-512" hashValue="nsKvu0g7jTULjrAiAqrukCvb/C885Pq3fYztYYbqaDwFvUR3utJxlrd7oDmVDyYhMP6mN8m3Ka2Z4M0lmfeHDA==" saltValue="L85K4T+fhJYYcY/4Q5gn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2022-09-09T00:34:18Z</cp:lastPrinted>
  <dcterms:created xsi:type="dcterms:W3CDTF">2022-02-02T06:19:09Z</dcterms:created>
  <dcterms:modified xsi:type="dcterms:W3CDTF">2022-09-12T06:11:26Z</dcterms:modified>
  <cp:category/>
</cp:coreProperties>
</file>