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2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<sst xmlns="http://schemas.openxmlformats.org/spreadsheetml/2006/main" count="194" uniqueCount="63">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</sst>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-584</v>
      </c>
      <c r="C9" s="34">
        <f>C10+C11</f>
        <v>-91</v>
      </c>
      <c r="D9" s="64">
        <f>IF(B9-C9=0,"-",(1-(B9/(B9-C9)))*-1)</f>
        <v>0.1845841784989859</v>
      </c>
      <c r="E9" s="34">
        <f>E10+E11</f>
        <v>-5222</v>
      </c>
      <c r="F9" s="64">
        <f>IF(B9-E9=0,"-",(1-(B9/(B9-E9)))*-1)</f>
        <v>-1.1259163432514014</v>
      </c>
      <c r="G9" s="34">
        <f>G10+G11</f>
        <v>-603</v>
      </c>
      <c r="H9" s="34">
        <f>H10+H11</f>
        <v>309</v>
      </c>
      <c r="I9" s="34">
        <f>I10+I11</f>
        <v>3767</v>
      </c>
      <c r="J9" s="34">
        <f>J10+J11</f>
        <v>912</v>
      </c>
      <c r="K9" s="34">
        <f>K10+K11</f>
        <v>8210</v>
      </c>
      <c r="L9" s="51">
        <f t="shared" ref="L9:L19" si="0">M9-N9</f>
        <v>-13.104773586225683</v>
      </c>
      <c r="M9" s="55">
        <v>6.7153814894589319</v>
      </c>
      <c r="N9" s="55">
        <v>19.820155075684614</v>
      </c>
      <c r="O9" s="34">
        <f t="shared" ref="O9:W9" si="1">O10+O11</f>
        <v>19</v>
      </c>
      <c r="P9" s="34">
        <f t="shared" si="1"/>
        <v>878</v>
      </c>
      <c r="Q9" s="34">
        <f t="shared" si="1"/>
        <v>15692</v>
      </c>
      <c r="R9" s="34">
        <f t="shared" si="1"/>
        <v>557</v>
      </c>
      <c r="S9" s="34">
        <f t="shared" si="1"/>
        <v>321</v>
      </c>
      <c r="T9" s="34">
        <f t="shared" si="1"/>
        <v>859</v>
      </c>
      <c r="U9" s="34">
        <f t="shared" si="1"/>
        <v>16471</v>
      </c>
      <c r="V9" s="34">
        <f t="shared" si="1"/>
        <v>538</v>
      </c>
      <c r="W9" s="34">
        <f t="shared" si="1"/>
        <v>321</v>
      </c>
      <c r="X9" s="51">
        <v>0.41291989741009516</v>
      </c>
    </row>
    <row r="10" spans="1:24" ht="18.75" customHeight="1" x14ac:dyDescent="0.2">
      <c r="A10" s="6" t="s">
        <v>28</v>
      </c>
      <c r="B10" s="35">
        <f>B20+B21+B22+B23</f>
        <v>-359</v>
      </c>
      <c r="C10" s="35">
        <f>C20+C21+C22+C23</f>
        <v>-108</v>
      </c>
      <c r="D10" s="65">
        <f t="shared" ref="D10:D38" si="2">IF(B10-C10=0,"-",(1-(B10/(B10-C10)))*-1)</f>
        <v>0.43027888446215146</v>
      </c>
      <c r="E10" s="35">
        <f>E20+E21+E22+E23</f>
        <v>-2915</v>
      </c>
      <c r="F10" s="65">
        <f t="shared" ref="F10:F38" si="3">IF(B10-E10=0,"-",(1-(B10/(B10-E10)))*-1)</f>
        <v>-1.1404538341158059</v>
      </c>
      <c r="G10" s="35">
        <f>G20+G21+G22+G23</f>
        <v>-385</v>
      </c>
      <c r="H10" s="35">
        <f>H20+H21+H22+H23</f>
        <v>254</v>
      </c>
      <c r="I10" s="35">
        <f>I20+I21+I22+I23</f>
        <v>2994</v>
      </c>
      <c r="J10" s="35">
        <f>J20+J21+J22+J23</f>
        <v>639</v>
      </c>
      <c r="K10" s="35">
        <f>K20+K21+K22+K23</f>
        <v>5585</v>
      </c>
      <c r="L10" s="48">
        <f t="shared" si="0"/>
        <v>-11.098075714898904</v>
      </c>
      <c r="M10" s="56">
        <v>7.321847354764472</v>
      </c>
      <c r="N10" s="56">
        <v>18.419923069663376</v>
      </c>
      <c r="O10" s="35">
        <f t="shared" ref="O10:W10" si="4">O20+O21+O22+O23</f>
        <v>26</v>
      </c>
      <c r="P10" s="35">
        <f t="shared" si="4"/>
        <v>649</v>
      </c>
      <c r="Q10" s="35">
        <f t="shared" si="4"/>
        <v>12046</v>
      </c>
      <c r="R10" s="35">
        <f t="shared" si="4"/>
        <v>453</v>
      </c>
      <c r="S10" s="35">
        <f t="shared" si="4"/>
        <v>196</v>
      </c>
      <c r="T10" s="35">
        <f t="shared" si="4"/>
        <v>623</v>
      </c>
      <c r="U10" s="35">
        <f t="shared" si="4"/>
        <v>12370</v>
      </c>
      <c r="V10" s="35">
        <f t="shared" si="4"/>
        <v>426</v>
      </c>
      <c r="W10" s="35">
        <f t="shared" si="4"/>
        <v>197</v>
      </c>
      <c r="X10" s="48">
        <v>0.74948043788927521</v>
      </c>
    </row>
    <row r="11" spans="1:24" ht="18.75" customHeight="1" x14ac:dyDescent="0.2">
      <c r="A11" s="2" t="s">
        <v>27</v>
      </c>
      <c r="B11" s="36">
        <f>B12+B13+B14+B15+B16</f>
        <v>-225</v>
      </c>
      <c r="C11" s="36">
        <f>C12+C13+C14+C15+C16</f>
        <v>17</v>
      </c>
      <c r="D11" s="66">
        <f t="shared" si="2"/>
        <v>-7.0247933884297509E-2</v>
      </c>
      <c r="E11" s="36">
        <f>E12+E13+E14+E15+E16</f>
        <v>-2307</v>
      </c>
      <c r="F11" s="66">
        <f t="shared" si="3"/>
        <v>-1.1080691642651297</v>
      </c>
      <c r="G11" s="36">
        <f>G12+G13+G14+G15+G16</f>
        <v>-218</v>
      </c>
      <c r="H11" s="36">
        <f>H12+H13+H14+H15+H16</f>
        <v>55</v>
      </c>
      <c r="I11" s="36">
        <f>I12+I13+I14+I15+I16</f>
        <v>773</v>
      </c>
      <c r="J11" s="36">
        <f>J12+J13+J14+J15+J16</f>
        <v>273</v>
      </c>
      <c r="K11" s="36">
        <f>K12+K13+K14+K15+K16</f>
        <v>2625</v>
      </c>
      <c r="L11" s="50">
        <f t="shared" si="0"/>
        <v>-19.252731724785381</v>
      </c>
      <c r="M11" s="57">
        <v>4.8573405727669545</v>
      </c>
      <c r="N11" s="57">
        <v>24.110072297552335</v>
      </c>
      <c r="O11" s="36">
        <f t="shared" ref="O11:W11" si="5">O12+O13+O14+O15+O16</f>
        <v>-7</v>
      </c>
      <c r="P11" s="36">
        <f t="shared" si="5"/>
        <v>229</v>
      </c>
      <c r="Q11" s="36">
        <f t="shared" si="5"/>
        <v>3646</v>
      </c>
      <c r="R11" s="36">
        <f t="shared" si="5"/>
        <v>104</v>
      </c>
      <c r="S11" s="36">
        <f t="shared" si="5"/>
        <v>125</v>
      </c>
      <c r="T11" s="36">
        <f t="shared" si="5"/>
        <v>236</v>
      </c>
      <c r="U11" s="36">
        <f t="shared" si="5"/>
        <v>4101</v>
      </c>
      <c r="V11" s="36">
        <f t="shared" si="5"/>
        <v>112</v>
      </c>
      <c r="W11" s="36">
        <f t="shared" si="5"/>
        <v>124</v>
      </c>
      <c r="X11" s="53">
        <v>-0.61820698198852497</v>
      </c>
    </row>
    <row r="12" spans="1:24" ht="18.75" customHeight="1" x14ac:dyDescent="0.2">
      <c r="A12" s="6" t="s">
        <v>26</v>
      </c>
      <c r="B12" s="35">
        <f>B24</f>
        <v>-16</v>
      </c>
      <c r="C12" s="35">
        <f>C24</f>
        <v>-18</v>
      </c>
      <c r="D12" s="65">
        <f t="shared" si="2"/>
        <v>-9</v>
      </c>
      <c r="E12" s="35">
        <f>E24</f>
        <v>-154</v>
      </c>
      <c r="F12" s="65">
        <f t="shared" si="3"/>
        <v>-1.1159420289855073</v>
      </c>
      <c r="G12" s="35">
        <f>G24</f>
        <v>-12</v>
      </c>
      <c r="H12" s="35">
        <f>H24</f>
        <v>7</v>
      </c>
      <c r="I12" s="35">
        <f>I24</f>
        <v>64</v>
      </c>
      <c r="J12" s="35">
        <f>J24</f>
        <v>19</v>
      </c>
      <c r="K12" s="35">
        <f>K24</f>
        <v>209</v>
      </c>
      <c r="L12" s="48">
        <f t="shared" si="0"/>
        <v>-13.497355997386812</v>
      </c>
      <c r="M12" s="56">
        <v>7.8734576651423076</v>
      </c>
      <c r="N12" s="56">
        <v>21.37081366252912</v>
      </c>
      <c r="O12" s="35">
        <f t="shared" ref="O12:W12" si="6">O24</f>
        <v>-4</v>
      </c>
      <c r="P12" s="35">
        <f t="shared" si="6"/>
        <v>17</v>
      </c>
      <c r="Q12" s="35">
        <f t="shared" si="6"/>
        <v>321</v>
      </c>
      <c r="R12" s="35">
        <f t="shared" si="6"/>
        <v>12</v>
      </c>
      <c r="S12" s="35">
        <f t="shared" si="6"/>
        <v>5</v>
      </c>
      <c r="T12" s="35">
        <f t="shared" si="6"/>
        <v>21</v>
      </c>
      <c r="U12" s="35">
        <f t="shared" si="6"/>
        <v>330</v>
      </c>
      <c r="V12" s="35">
        <f t="shared" si="6"/>
        <v>10</v>
      </c>
      <c r="W12" s="35">
        <f t="shared" si="6"/>
        <v>11</v>
      </c>
      <c r="X12" s="48">
        <v>-4.4991186657956028</v>
      </c>
    </row>
    <row r="13" spans="1:24" ht="18.75" customHeight="1" x14ac:dyDescent="0.2">
      <c r="A13" s="4" t="s">
        <v>25</v>
      </c>
      <c r="B13" s="37">
        <f>B25+B26+B27</f>
        <v>-54</v>
      </c>
      <c r="C13" s="37">
        <f>C25+C26+C27</f>
        <v>20</v>
      </c>
      <c r="D13" s="67">
        <f t="shared" si="2"/>
        <v>-0.27027027027027029</v>
      </c>
      <c r="E13" s="37">
        <f>E25+E26+E27</f>
        <v>-549</v>
      </c>
      <c r="F13" s="67">
        <f t="shared" si="3"/>
        <v>-1.1090909090909091</v>
      </c>
      <c r="G13" s="37">
        <f>G25+G26+G27</f>
        <v>-39</v>
      </c>
      <c r="H13" s="37">
        <f>H25+H26+H27</f>
        <v>15</v>
      </c>
      <c r="I13" s="37">
        <f>I25+I26+I27</f>
        <v>125</v>
      </c>
      <c r="J13" s="37">
        <f>J25+J26+J27</f>
        <v>54</v>
      </c>
      <c r="K13" s="37">
        <f>K25+K26+K27</f>
        <v>490</v>
      </c>
      <c r="L13" s="49">
        <f t="shared" si="0"/>
        <v>-19.192240591285493</v>
      </c>
      <c r="M13" s="58">
        <v>7.3816309966482683</v>
      </c>
      <c r="N13" s="58">
        <v>26.573871587933763</v>
      </c>
      <c r="O13" s="37">
        <f t="shared" ref="O13:W13" si="7">O25+O26+O27</f>
        <v>-15</v>
      </c>
      <c r="P13" s="37">
        <f t="shared" si="7"/>
        <v>19</v>
      </c>
      <c r="Q13" s="37">
        <f t="shared" si="7"/>
        <v>556</v>
      </c>
      <c r="R13" s="37">
        <f t="shared" si="7"/>
        <v>8</v>
      </c>
      <c r="S13" s="37">
        <f t="shared" si="7"/>
        <v>11</v>
      </c>
      <c r="T13" s="37">
        <f t="shared" si="7"/>
        <v>34</v>
      </c>
      <c r="U13" s="37">
        <f t="shared" si="7"/>
        <v>740</v>
      </c>
      <c r="V13" s="37">
        <f t="shared" si="7"/>
        <v>6</v>
      </c>
      <c r="W13" s="37">
        <f t="shared" si="7"/>
        <v>28</v>
      </c>
      <c r="X13" s="49">
        <v>-7.3816309966482638</v>
      </c>
    </row>
    <row r="14" spans="1:24" ht="18.75" customHeight="1" x14ac:dyDescent="0.2">
      <c r="A14" s="4" t="s">
        <v>24</v>
      </c>
      <c r="B14" s="37">
        <f>B28+B29+B30+B31</f>
        <v>-77</v>
      </c>
      <c r="C14" s="37">
        <f>C28+C29+C30+C31</f>
        <v>-10</v>
      </c>
      <c r="D14" s="67">
        <f t="shared" si="2"/>
        <v>0.14925373134328357</v>
      </c>
      <c r="E14" s="37">
        <f>E28+E29+E30+E31</f>
        <v>-732</v>
      </c>
      <c r="F14" s="67">
        <f t="shared" si="3"/>
        <v>-1.1175572519083969</v>
      </c>
      <c r="G14" s="37">
        <f>G28+G29+G30+G31</f>
        <v>-79</v>
      </c>
      <c r="H14" s="37">
        <f>H28+H29+H30+H31</f>
        <v>19</v>
      </c>
      <c r="I14" s="37">
        <f>I28+I29+I30+I31</f>
        <v>349</v>
      </c>
      <c r="J14" s="37">
        <f>J28+J29+J30+J31</f>
        <v>98</v>
      </c>
      <c r="K14" s="37">
        <f>K28+K29+K30+K31</f>
        <v>952</v>
      </c>
      <c r="L14" s="49">
        <f t="shared" si="0"/>
        <v>-18.182838578516314</v>
      </c>
      <c r="M14" s="58">
        <v>4.3730877593899997</v>
      </c>
      <c r="N14" s="58">
        <v>22.555926337906314</v>
      </c>
      <c r="O14" s="37">
        <f t="shared" ref="O14:W14" si="8">O28+O29+O30+O31</f>
        <v>2</v>
      </c>
      <c r="P14" s="37">
        <f t="shared" si="8"/>
        <v>114</v>
      </c>
      <c r="Q14" s="37">
        <f t="shared" si="8"/>
        <v>1434</v>
      </c>
      <c r="R14" s="37">
        <f t="shared" si="8"/>
        <v>54</v>
      </c>
      <c r="S14" s="37">
        <f t="shared" si="8"/>
        <v>60</v>
      </c>
      <c r="T14" s="37">
        <f t="shared" si="8"/>
        <v>112</v>
      </c>
      <c r="U14" s="37">
        <f t="shared" si="8"/>
        <v>1563</v>
      </c>
      <c r="V14" s="37">
        <f t="shared" si="8"/>
        <v>66</v>
      </c>
      <c r="W14" s="37">
        <f t="shared" si="8"/>
        <v>46</v>
      </c>
      <c r="X14" s="49">
        <v>0.46032502730420788</v>
      </c>
    </row>
    <row r="15" spans="1:24" ht="18.75" customHeight="1" x14ac:dyDescent="0.2">
      <c r="A15" s="4" t="s">
        <v>23</v>
      </c>
      <c r="B15" s="37">
        <f>B32+B33+B34+B35</f>
        <v>-50</v>
      </c>
      <c r="C15" s="37">
        <f>C32+C33+C34+C35</f>
        <v>30</v>
      </c>
      <c r="D15" s="67">
        <f t="shared" si="2"/>
        <v>-0.375</v>
      </c>
      <c r="E15" s="37">
        <f>E32+E33+E34+E35</f>
        <v>-642</v>
      </c>
      <c r="F15" s="67">
        <f t="shared" si="3"/>
        <v>-1.0844594594594594</v>
      </c>
      <c r="G15" s="37">
        <f>G32+G33+G34+G35</f>
        <v>-65</v>
      </c>
      <c r="H15" s="37">
        <f>H32+H33+H34+H35</f>
        <v>12</v>
      </c>
      <c r="I15" s="37">
        <f>I32+I33+I34+I35</f>
        <v>199</v>
      </c>
      <c r="J15" s="37">
        <f>J32+J33+J34+J35</f>
        <v>77</v>
      </c>
      <c r="K15" s="39">
        <f>K32+K33+K34+K35</f>
        <v>725</v>
      </c>
      <c r="L15" s="49">
        <f>M15-N15</f>
        <v>-19.827009861273606</v>
      </c>
      <c r="M15" s="58">
        <v>3.6603710513120506</v>
      </c>
      <c r="N15" s="58">
        <v>23.487380912585657</v>
      </c>
      <c r="O15" s="39">
        <f t="shared" ref="O15:W15" si="9">O32+O33+O34+O35</f>
        <v>15</v>
      </c>
      <c r="P15" s="37">
        <f t="shared" si="9"/>
        <v>70</v>
      </c>
      <c r="Q15" s="37">
        <f t="shared" si="9"/>
        <v>1107</v>
      </c>
      <c r="R15" s="37">
        <f t="shared" si="9"/>
        <v>23</v>
      </c>
      <c r="S15" s="37">
        <f t="shared" si="9"/>
        <v>47</v>
      </c>
      <c r="T15" s="37">
        <f>T32+T33+T34+T35</f>
        <v>55</v>
      </c>
      <c r="U15" s="37">
        <f t="shared" si="9"/>
        <v>1223</v>
      </c>
      <c r="V15" s="37">
        <f t="shared" si="9"/>
        <v>24</v>
      </c>
      <c r="W15" s="37">
        <f t="shared" si="9"/>
        <v>31</v>
      </c>
      <c r="X15" s="49">
        <v>4.5754638141400612</v>
      </c>
    </row>
    <row r="16" spans="1:24" ht="18.75" customHeight="1" x14ac:dyDescent="0.2">
      <c r="A16" s="2" t="s">
        <v>22</v>
      </c>
      <c r="B16" s="36">
        <f>B36+B37+B38</f>
        <v>-28</v>
      </c>
      <c r="C16" s="36">
        <f>C36+C37+C38</f>
        <v>-5</v>
      </c>
      <c r="D16" s="66">
        <f t="shared" si="2"/>
        <v>0.21739130434782616</v>
      </c>
      <c r="E16" s="36">
        <f>E36+E37+E38</f>
        <v>-230</v>
      </c>
      <c r="F16" s="66">
        <f t="shared" si="3"/>
        <v>-1.1386138613861387</v>
      </c>
      <c r="G16" s="36">
        <f>G36+G37+G38</f>
        <v>-23</v>
      </c>
      <c r="H16" s="36">
        <f>H36+H37+H38</f>
        <v>2</v>
      </c>
      <c r="I16" s="36">
        <f>I36+I37+I38</f>
        <v>36</v>
      </c>
      <c r="J16" s="36">
        <f>J36+J37+J38</f>
        <v>25</v>
      </c>
      <c r="K16" s="36">
        <f>K36+K37+K38</f>
        <v>249</v>
      </c>
      <c r="L16" s="50">
        <f t="shared" si="0"/>
        <v>-29.531783163893476</v>
      </c>
      <c r="M16" s="57">
        <v>2.5679811446863896</v>
      </c>
      <c r="N16" s="57">
        <v>32.099764308579864</v>
      </c>
      <c r="O16" s="36">
        <f t="shared" ref="O16:W16" si="10">O36+O37+O38</f>
        <v>-5</v>
      </c>
      <c r="P16" s="36">
        <f t="shared" si="10"/>
        <v>9</v>
      </c>
      <c r="Q16" s="36">
        <f t="shared" si="10"/>
        <v>228</v>
      </c>
      <c r="R16" s="36">
        <f t="shared" si="10"/>
        <v>7</v>
      </c>
      <c r="S16" s="36">
        <f t="shared" si="10"/>
        <v>2</v>
      </c>
      <c r="T16" s="36">
        <f t="shared" si="10"/>
        <v>14</v>
      </c>
      <c r="U16" s="36">
        <f t="shared" si="10"/>
        <v>245</v>
      </c>
      <c r="V16" s="36">
        <f t="shared" si="10"/>
        <v>6</v>
      </c>
      <c r="W16" s="36">
        <f t="shared" si="10"/>
        <v>8</v>
      </c>
      <c r="X16" s="53">
        <v>-6.4199528617159736</v>
      </c>
    </row>
    <row r="17" spans="1:24" ht="18.75" customHeight="1" x14ac:dyDescent="0.2">
      <c r="A17" s="6" t="s">
        <v>21</v>
      </c>
      <c r="B17" s="35">
        <f>B12+B13+B20</f>
        <v>-240</v>
      </c>
      <c r="C17" s="35">
        <f>C12+C13+C20</f>
        <v>-44</v>
      </c>
      <c r="D17" s="65">
        <f t="shared" si="2"/>
        <v>0.22448979591836737</v>
      </c>
      <c r="E17" s="35">
        <f>E12+E13+E20</f>
        <v>-1960</v>
      </c>
      <c r="F17" s="65">
        <f t="shared" si="3"/>
        <v>-1.1395348837209303</v>
      </c>
      <c r="G17" s="35">
        <f>G12+G13+G20</f>
        <v>-235</v>
      </c>
      <c r="H17" s="35">
        <f>H12+H13+H20</f>
        <v>146</v>
      </c>
      <c r="I17" s="35">
        <f>I12+I13+I20</f>
        <v>1505</v>
      </c>
      <c r="J17" s="35">
        <f>J12+J13+J20</f>
        <v>381</v>
      </c>
      <c r="K17" s="35">
        <f>K12+K13+K20</f>
        <v>3149</v>
      </c>
      <c r="L17" s="48">
        <f t="shared" si="0"/>
        <v>-12.579380990329824</v>
      </c>
      <c r="M17" s="56">
        <v>7.8152749982474665</v>
      </c>
      <c r="N17" s="56">
        <v>20.394655988577291</v>
      </c>
      <c r="O17" s="35">
        <f t="shared" ref="O17:W17" si="11">O12+O13+O20</f>
        <v>-5</v>
      </c>
      <c r="P17" s="35">
        <f t="shared" si="11"/>
        <v>271</v>
      </c>
      <c r="Q17" s="35">
        <f t="shared" si="11"/>
        <v>5504</v>
      </c>
      <c r="R17" s="35">
        <f t="shared" si="11"/>
        <v>182</v>
      </c>
      <c r="S17" s="35">
        <f t="shared" si="11"/>
        <v>89</v>
      </c>
      <c r="T17" s="35">
        <f t="shared" si="11"/>
        <v>276</v>
      </c>
      <c r="U17" s="35">
        <f t="shared" si="11"/>
        <v>5820</v>
      </c>
      <c r="V17" s="35">
        <f t="shared" si="11"/>
        <v>186</v>
      </c>
      <c r="W17" s="35">
        <f t="shared" si="11"/>
        <v>90</v>
      </c>
      <c r="X17" s="48">
        <v>-0.26764640404956808</v>
      </c>
    </row>
    <row r="18" spans="1:24" ht="18.75" customHeight="1" x14ac:dyDescent="0.2">
      <c r="A18" s="4" t="s">
        <v>20</v>
      </c>
      <c r="B18" s="37">
        <f>B14+B22</f>
        <v>-147</v>
      </c>
      <c r="C18" s="37">
        <f>C14+C22</f>
        <v>-27</v>
      </c>
      <c r="D18" s="67">
        <f t="shared" si="2"/>
        <v>0.22500000000000009</v>
      </c>
      <c r="E18" s="37">
        <f>E14+E22</f>
        <v>-1367</v>
      </c>
      <c r="F18" s="67">
        <f t="shared" si="3"/>
        <v>-1.1204918032786886</v>
      </c>
      <c r="G18" s="37">
        <f>G14+G22</f>
        <v>-122</v>
      </c>
      <c r="H18" s="37">
        <f>H14+H22</f>
        <v>40</v>
      </c>
      <c r="I18" s="37">
        <f>I14+I22</f>
        <v>645</v>
      </c>
      <c r="J18" s="37">
        <f>J14+J22</f>
        <v>162</v>
      </c>
      <c r="K18" s="37">
        <f>K14+K22</f>
        <v>1687</v>
      </c>
      <c r="L18" s="49">
        <f t="shared" si="0"/>
        <v>-14.93705338529044</v>
      </c>
      <c r="M18" s="58">
        <v>4.8973945525542426</v>
      </c>
      <c r="N18" s="58">
        <v>19.834447937844683</v>
      </c>
      <c r="O18" s="37">
        <f t="shared" ref="O18:W18" si="12">O14+O22</f>
        <v>-25</v>
      </c>
      <c r="P18" s="37">
        <f t="shared" si="12"/>
        <v>177</v>
      </c>
      <c r="Q18" s="37">
        <f t="shared" si="12"/>
        <v>2711</v>
      </c>
      <c r="R18" s="37">
        <f t="shared" si="12"/>
        <v>100</v>
      </c>
      <c r="S18" s="37">
        <f t="shared" si="12"/>
        <v>77</v>
      </c>
      <c r="T18" s="37">
        <f t="shared" si="12"/>
        <v>202</v>
      </c>
      <c r="U18" s="37">
        <f t="shared" si="12"/>
        <v>3036</v>
      </c>
      <c r="V18" s="37">
        <f t="shared" si="12"/>
        <v>99</v>
      </c>
      <c r="W18" s="37">
        <f t="shared" si="12"/>
        <v>103</v>
      </c>
      <c r="X18" s="49">
        <v>-3.0608715953464021</v>
      </c>
    </row>
    <row r="19" spans="1:24" ht="18.75" customHeight="1" x14ac:dyDescent="0.2">
      <c r="A19" s="2" t="s">
        <v>19</v>
      </c>
      <c r="B19" s="36">
        <f>B15+B16+B21+B23</f>
        <v>-197</v>
      </c>
      <c r="C19" s="36">
        <f>C15+C16+C21+C23</f>
        <v>-20</v>
      </c>
      <c r="D19" s="66">
        <f t="shared" si="2"/>
        <v>0.11299435028248594</v>
      </c>
      <c r="E19" s="36">
        <f>E15+E16+E21+E23</f>
        <v>-1895</v>
      </c>
      <c r="F19" s="66">
        <f t="shared" si="3"/>
        <v>-1.1160188457008244</v>
      </c>
      <c r="G19" s="36">
        <f>G15+G16+G21+G23</f>
        <v>-246</v>
      </c>
      <c r="H19" s="36">
        <f>H15+H16+H21+H23</f>
        <v>123</v>
      </c>
      <c r="I19" s="36">
        <f>I15+I16+I21+I23</f>
        <v>1617</v>
      </c>
      <c r="J19" s="36">
        <f>J15+J16+J21+J23</f>
        <v>369</v>
      </c>
      <c r="K19" s="38">
        <f>K15+K16+K21+K23</f>
        <v>3374</v>
      </c>
      <c r="L19" s="50">
        <f t="shared" si="0"/>
        <v>-12.836036396646243</v>
      </c>
      <c r="M19" s="57">
        <v>6.4180181983231241</v>
      </c>
      <c r="N19" s="57">
        <v>19.254054594969368</v>
      </c>
      <c r="O19" s="38">
        <f t="shared" ref="O19:W19" si="13">O15+O16+O21+O23</f>
        <v>49</v>
      </c>
      <c r="P19" s="38">
        <f>P15+P16+P21+P23</f>
        <v>430</v>
      </c>
      <c r="Q19" s="36">
        <f t="shared" si="13"/>
        <v>7477</v>
      </c>
      <c r="R19" s="36">
        <f t="shared" si="13"/>
        <v>275</v>
      </c>
      <c r="S19" s="36">
        <f t="shared" si="13"/>
        <v>155</v>
      </c>
      <c r="T19" s="36">
        <f t="shared" si="13"/>
        <v>381</v>
      </c>
      <c r="U19" s="36">
        <f t="shared" si="13"/>
        <v>7615</v>
      </c>
      <c r="V19" s="36">
        <f t="shared" si="13"/>
        <v>253</v>
      </c>
      <c r="W19" s="36">
        <f t="shared" si="13"/>
        <v>128</v>
      </c>
      <c r="X19" s="53">
        <v>2.5567714773807566</v>
      </c>
    </row>
    <row r="20" spans="1:24" ht="18.75" customHeight="1" x14ac:dyDescent="0.2">
      <c r="A20" s="5" t="s">
        <v>18</v>
      </c>
      <c r="B20" s="40">
        <f>G20+O20</f>
        <v>-170</v>
      </c>
      <c r="C20" s="40">
        <v>-46</v>
      </c>
      <c r="D20" s="68">
        <f t="shared" si="2"/>
        <v>0.37096774193548376</v>
      </c>
      <c r="E20" s="40">
        <f>I20-K20+Q20-U20</f>
        <v>-1257</v>
      </c>
      <c r="F20" s="68">
        <f t="shared" si="3"/>
        <v>-1.1563937442502299</v>
      </c>
      <c r="G20" s="40">
        <f>H20-J20</f>
        <v>-184</v>
      </c>
      <c r="H20" s="40">
        <v>124</v>
      </c>
      <c r="I20" s="40">
        <v>1316</v>
      </c>
      <c r="J20" s="40">
        <v>308</v>
      </c>
      <c r="K20" s="40">
        <v>2450</v>
      </c>
      <c r="L20" s="48">
        <f>M20-N20</f>
        <v>-11.674956418827069</v>
      </c>
      <c r="M20" s="56">
        <v>7.8679054126878052</v>
      </c>
      <c r="N20" s="56">
        <v>19.542861831514873</v>
      </c>
      <c r="O20" s="40">
        <f>P20-T20</f>
        <v>14</v>
      </c>
      <c r="P20" s="40">
        <f>R20+S20</f>
        <v>235</v>
      </c>
      <c r="Q20" s="41">
        <v>4627</v>
      </c>
      <c r="R20" s="41">
        <v>162</v>
      </c>
      <c r="S20" s="41">
        <v>73</v>
      </c>
      <c r="T20" s="41">
        <f>SUM(V20:W20)</f>
        <v>221</v>
      </c>
      <c r="U20" s="41">
        <v>4750</v>
      </c>
      <c r="V20" s="41">
        <v>170</v>
      </c>
      <c r="W20" s="41">
        <v>51</v>
      </c>
      <c r="X20" s="52">
        <v>0.88831190143249472</v>
      </c>
    </row>
    <row r="21" spans="1:24" ht="18.75" customHeight="1" x14ac:dyDescent="0.2">
      <c r="A21" s="3" t="s">
        <v>17</v>
      </c>
      <c r="B21" s="42">
        <f t="shared" ref="B21:B38" si="14">G21+O21</f>
        <v>-89</v>
      </c>
      <c r="C21" s="42">
        <v>-31</v>
      </c>
      <c r="D21" s="69">
        <f t="shared" si="2"/>
        <v>0.53448275862068972</v>
      </c>
      <c r="E21" s="42">
        <f t="shared" ref="E21:E38" si="15">I21-K21+Q21-U21</f>
        <v>-767</v>
      </c>
      <c r="F21" s="69">
        <f t="shared" si="3"/>
        <v>-1.1312684365781711</v>
      </c>
      <c r="G21" s="42">
        <f t="shared" ref="G21:G38" si="16">H21-J21</f>
        <v>-128</v>
      </c>
      <c r="H21" s="42">
        <v>98</v>
      </c>
      <c r="I21" s="42">
        <v>1180</v>
      </c>
      <c r="J21" s="42">
        <v>226</v>
      </c>
      <c r="K21" s="42">
        <v>1941</v>
      </c>
      <c r="L21" s="49">
        <f t="shared" ref="L21:L38" si="17">M21-N21</f>
        <v>-10.329797352900991</v>
      </c>
      <c r="M21" s="58">
        <v>7.9087510983148182</v>
      </c>
      <c r="N21" s="58">
        <v>18.238548451215809</v>
      </c>
      <c r="O21" s="42">
        <f t="shared" ref="O21:O38" si="18">P21-T21</f>
        <v>39</v>
      </c>
      <c r="P21" s="42">
        <f t="shared" ref="P21:P38" si="19">R21+S21</f>
        <v>283</v>
      </c>
      <c r="Q21" s="42">
        <v>4897</v>
      </c>
      <c r="R21" s="42">
        <v>201</v>
      </c>
      <c r="S21" s="42">
        <v>82</v>
      </c>
      <c r="T21" s="42">
        <f t="shared" ref="T21:T38" si="20">SUM(V21:W21)</f>
        <v>244</v>
      </c>
      <c r="U21" s="42">
        <v>4903</v>
      </c>
      <c r="V21" s="42">
        <v>177</v>
      </c>
      <c r="W21" s="42">
        <v>67</v>
      </c>
      <c r="X21" s="49">
        <v>3.1473601309620172</v>
      </c>
    </row>
    <row r="22" spans="1:24" ht="18.75" customHeight="1" x14ac:dyDescent="0.2">
      <c r="A22" s="3" t="s">
        <v>16</v>
      </c>
      <c r="B22" s="42">
        <f t="shared" si="14"/>
        <v>-70</v>
      </c>
      <c r="C22" s="42">
        <v>-17</v>
      </c>
      <c r="D22" s="69">
        <f t="shared" si="2"/>
        <v>0.320754716981132</v>
      </c>
      <c r="E22" s="42">
        <f t="shared" si="15"/>
        <v>-635</v>
      </c>
      <c r="F22" s="69">
        <f t="shared" si="3"/>
        <v>-1.1238938053097345</v>
      </c>
      <c r="G22" s="42">
        <f t="shared" si="16"/>
        <v>-43</v>
      </c>
      <c r="H22" s="42">
        <v>21</v>
      </c>
      <c r="I22" s="42">
        <v>296</v>
      </c>
      <c r="J22" s="42">
        <v>64</v>
      </c>
      <c r="K22" s="42">
        <v>735</v>
      </c>
      <c r="L22" s="49">
        <f t="shared" si="17"/>
        <v>-11.248146510422899</v>
      </c>
      <c r="M22" s="58">
        <v>5.4932808539274633</v>
      </c>
      <c r="N22" s="58">
        <v>16.741427364350361</v>
      </c>
      <c r="O22" s="42">
        <f t="shared" si="18"/>
        <v>-27</v>
      </c>
      <c r="P22" s="42">
        <f t="shared" si="19"/>
        <v>63</v>
      </c>
      <c r="Q22" s="42">
        <v>1277</v>
      </c>
      <c r="R22" s="42">
        <v>46</v>
      </c>
      <c r="S22" s="42">
        <v>17</v>
      </c>
      <c r="T22" s="42">
        <f t="shared" si="20"/>
        <v>90</v>
      </c>
      <c r="U22" s="42">
        <v>1473</v>
      </c>
      <c r="V22" s="42">
        <v>33</v>
      </c>
      <c r="W22" s="42">
        <v>57</v>
      </c>
      <c r="X22" s="49">
        <v>-7.0627896693353094</v>
      </c>
    </row>
    <row r="23" spans="1:24" ht="18.75" customHeight="1" x14ac:dyDescent="0.2">
      <c r="A23" s="1" t="s">
        <v>15</v>
      </c>
      <c r="B23" s="43">
        <f t="shared" si="14"/>
        <v>-30</v>
      </c>
      <c r="C23" s="43">
        <v>-14</v>
      </c>
      <c r="D23" s="70">
        <f t="shared" si="2"/>
        <v>0.875</v>
      </c>
      <c r="E23" s="43">
        <f t="shared" si="15"/>
        <v>-256</v>
      </c>
      <c r="F23" s="70">
        <f t="shared" si="3"/>
        <v>-1.1327433628318584</v>
      </c>
      <c r="G23" s="43">
        <f t="shared" si="16"/>
        <v>-30</v>
      </c>
      <c r="H23" s="43">
        <v>11</v>
      </c>
      <c r="I23" s="43">
        <v>202</v>
      </c>
      <c r="J23" s="43">
        <v>41</v>
      </c>
      <c r="K23" s="44">
        <v>459</v>
      </c>
      <c r="L23" s="50">
        <f t="shared" si="17"/>
        <v>-11.044518993546772</v>
      </c>
      <c r="M23" s="57">
        <v>4.0496569643004836</v>
      </c>
      <c r="N23" s="57">
        <v>15.094175957847256</v>
      </c>
      <c r="O23" s="44">
        <f t="shared" si="18"/>
        <v>0</v>
      </c>
      <c r="P23" s="44">
        <f t="shared" si="19"/>
        <v>68</v>
      </c>
      <c r="Q23" s="43">
        <v>1245</v>
      </c>
      <c r="R23" s="43">
        <v>44</v>
      </c>
      <c r="S23" s="43">
        <v>24</v>
      </c>
      <c r="T23" s="43">
        <f t="shared" si="20"/>
        <v>68</v>
      </c>
      <c r="U23" s="43">
        <v>1244</v>
      </c>
      <c r="V23" s="43">
        <v>46</v>
      </c>
      <c r="W23" s="43">
        <v>22</v>
      </c>
      <c r="X23" s="54">
        <v>0</v>
      </c>
    </row>
    <row r="24" spans="1:24" ht="18.75" customHeight="1" x14ac:dyDescent="0.2">
      <c r="A24" s="7" t="s">
        <v>14</v>
      </c>
      <c r="B24" s="45">
        <f t="shared" si="14"/>
        <v>-16</v>
      </c>
      <c r="C24" s="45">
        <v>-18</v>
      </c>
      <c r="D24" s="71">
        <f t="shared" si="2"/>
        <v>-9</v>
      </c>
      <c r="E24" s="40">
        <f t="shared" si="15"/>
        <v>-154</v>
      </c>
      <c r="F24" s="71">
        <f t="shared" si="3"/>
        <v>-1.1159420289855073</v>
      </c>
      <c r="G24" s="40">
        <f t="shared" si="16"/>
        <v>-12</v>
      </c>
      <c r="H24" s="45">
        <v>7</v>
      </c>
      <c r="I24" s="45">
        <v>64</v>
      </c>
      <c r="J24" s="45">
        <v>19</v>
      </c>
      <c r="K24" s="46">
        <v>209</v>
      </c>
      <c r="L24" s="51">
        <f t="shared" si="17"/>
        <v>-13.497355997386812</v>
      </c>
      <c r="M24" s="55">
        <v>7.8734576651423076</v>
      </c>
      <c r="N24" s="55">
        <v>21.37081366252912</v>
      </c>
      <c r="O24" s="40">
        <f t="shared" si="18"/>
        <v>-4</v>
      </c>
      <c r="P24" s="45">
        <f t="shared" si="19"/>
        <v>17</v>
      </c>
      <c r="Q24" s="45">
        <v>321</v>
      </c>
      <c r="R24" s="45">
        <v>12</v>
      </c>
      <c r="S24" s="45">
        <v>5</v>
      </c>
      <c r="T24" s="45">
        <f t="shared" si="20"/>
        <v>21</v>
      </c>
      <c r="U24" s="45">
        <v>330</v>
      </c>
      <c r="V24" s="45">
        <v>10</v>
      </c>
      <c r="W24" s="45">
        <v>11</v>
      </c>
      <c r="X24" s="51">
        <v>-4.4991186657956028</v>
      </c>
    </row>
    <row r="25" spans="1:24" ht="18.75" customHeight="1" x14ac:dyDescent="0.2">
      <c r="A25" s="5" t="s">
        <v>13</v>
      </c>
      <c r="B25" s="40">
        <f t="shared" si="14"/>
        <v>-7</v>
      </c>
      <c r="C25" s="40">
        <v>5</v>
      </c>
      <c r="D25" s="68">
        <f t="shared" si="2"/>
        <v>-0.41666666666666663</v>
      </c>
      <c r="E25" s="40">
        <f t="shared" si="15"/>
        <v>-97</v>
      </c>
      <c r="F25" s="68">
        <f t="shared" si="3"/>
        <v>-1.0777777777777777</v>
      </c>
      <c r="G25" s="40">
        <f t="shared" si="16"/>
        <v>-7</v>
      </c>
      <c r="H25" s="40">
        <v>1</v>
      </c>
      <c r="I25" s="40">
        <v>11</v>
      </c>
      <c r="J25" s="40">
        <v>8</v>
      </c>
      <c r="K25" s="40">
        <v>69</v>
      </c>
      <c r="L25" s="48">
        <f t="shared" si="17"/>
        <v>-31.385892931724936</v>
      </c>
      <c r="M25" s="56">
        <v>4.4836989902464195</v>
      </c>
      <c r="N25" s="56">
        <v>35.869591921971356</v>
      </c>
      <c r="O25" s="40">
        <f t="shared" si="18"/>
        <v>0</v>
      </c>
      <c r="P25" s="40">
        <f t="shared" si="19"/>
        <v>1</v>
      </c>
      <c r="Q25" s="40">
        <v>40</v>
      </c>
      <c r="R25" s="40">
        <v>0</v>
      </c>
      <c r="S25" s="40">
        <v>1</v>
      </c>
      <c r="T25" s="40">
        <f t="shared" si="20"/>
        <v>1</v>
      </c>
      <c r="U25" s="40">
        <v>79</v>
      </c>
      <c r="V25" s="40">
        <v>0</v>
      </c>
      <c r="W25" s="40">
        <v>1</v>
      </c>
      <c r="X25" s="52">
        <v>0</v>
      </c>
    </row>
    <row r="26" spans="1:24" ht="18.75" customHeight="1" x14ac:dyDescent="0.2">
      <c r="A26" s="3" t="s">
        <v>12</v>
      </c>
      <c r="B26" s="42">
        <f t="shared" si="14"/>
        <v>-8</v>
      </c>
      <c r="C26" s="42">
        <v>11</v>
      </c>
      <c r="D26" s="69">
        <f t="shared" si="2"/>
        <v>-0.57894736842105265</v>
      </c>
      <c r="E26" s="42">
        <f t="shared" si="15"/>
        <v>-140</v>
      </c>
      <c r="F26" s="69">
        <f t="shared" si="3"/>
        <v>-1.0606060606060606</v>
      </c>
      <c r="G26" s="42">
        <f t="shared" si="16"/>
        <v>-10</v>
      </c>
      <c r="H26" s="42">
        <v>4</v>
      </c>
      <c r="I26" s="42">
        <v>16</v>
      </c>
      <c r="J26" s="42">
        <v>14</v>
      </c>
      <c r="K26" s="42">
        <v>131</v>
      </c>
      <c r="L26" s="49">
        <f t="shared" si="17"/>
        <v>-19.422952075861264</v>
      </c>
      <c r="M26" s="58">
        <v>7.7691808303445038</v>
      </c>
      <c r="N26" s="58">
        <v>27.192132906205767</v>
      </c>
      <c r="O26" s="42">
        <f t="shared" si="18"/>
        <v>2</v>
      </c>
      <c r="P26" s="42">
        <f t="shared" si="19"/>
        <v>9</v>
      </c>
      <c r="Q26" s="42">
        <v>203</v>
      </c>
      <c r="R26" s="42">
        <v>6</v>
      </c>
      <c r="S26" s="42">
        <v>3</v>
      </c>
      <c r="T26" s="42">
        <f t="shared" si="20"/>
        <v>7</v>
      </c>
      <c r="U26" s="42">
        <v>228</v>
      </c>
      <c r="V26" s="42">
        <v>1</v>
      </c>
      <c r="W26" s="42">
        <v>6</v>
      </c>
      <c r="X26" s="49">
        <v>3.8845904151722532</v>
      </c>
    </row>
    <row r="27" spans="1:24" ht="18.75" customHeight="1" x14ac:dyDescent="0.2">
      <c r="A27" s="1" t="s">
        <v>11</v>
      </c>
      <c r="B27" s="43">
        <f t="shared" si="14"/>
        <v>-39</v>
      </c>
      <c r="C27" s="43">
        <v>4</v>
      </c>
      <c r="D27" s="70">
        <f t="shared" si="2"/>
        <v>-9.3023255813953543E-2</v>
      </c>
      <c r="E27" s="43">
        <f t="shared" si="15"/>
        <v>-312</v>
      </c>
      <c r="F27" s="70">
        <f t="shared" si="3"/>
        <v>-1.1428571428571428</v>
      </c>
      <c r="G27" s="43">
        <f t="shared" si="16"/>
        <v>-22</v>
      </c>
      <c r="H27" s="43">
        <v>10</v>
      </c>
      <c r="I27" s="43">
        <v>98</v>
      </c>
      <c r="J27" s="44">
        <v>32</v>
      </c>
      <c r="K27" s="44">
        <v>290</v>
      </c>
      <c r="L27" s="50">
        <f t="shared" si="17"/>
        <v>-16.999098179847493</v>
      </c>
      <c r="M27" s="57">
        <v>7.726862809021589</v>
      </c>
      <c r="N27" s="57">
        <v>24.725960988869083</v>
      </c>
      <c r="O27" s="44">
        <f t="shared" si="18"/>
        <v>-17</v>
      </c>
      <c r="P27" s="44">
        <f t="shared" si="19"/>
        <v>9</v>
      </c>
      <c r="Q27" s="47">
        <v>313</v>
      </c>
      <c r="R27" s="47">
        <v>2</v>
      </c>
      <c r="S27" s="47">
        <v>7</v>
      </c>
      <c r="T27" s="47">
        <f t="shared" si="20"/>
        <v>26</v>
      </c>
      <c r="U27" s="47">
        <v>433</v>
      </c>
      <c r="V27" s="47">
        <v>5</v>
      </c>
      <c r="W27" s="47">
        <v>21</v>
      </c>
      <c r="X27" s="54">
        <v>-13.135666775336702</v>
      </c>
    </row>
    <row r="28" spans="1:24" ht="18.75" customHeight="1" x14ac:dyDescent="0.2">
      <c r="A28" s="5" t="s">
        <v>10</v>
      </c>
      <c r="B28" s="40">
        <f t="shared" si="14"/>
        <v>-8</v>
      </c>
      <c r="C28" s="40">
        <v>2</v>
      </c>
      <c r="D28" s="68">
        <f t="shared" si="2"/>
        <v>-0.19999999999999996</v>
      </c>
      <c r="E28" s="40">
        <f t="shared" si="15"/>
        <v>-134</v>
      </c>
      <c r="F28" s="68">
        <f t="shared" si="3"/>
        <v>-1.0634920634920635</v>
      </c>
      <c r="G28" s="40">
        <f>H28-J28</f>
        <v>-11</v>
      </c>
      <c r="H28" s="40">
        <v>0</v>
      </c>
      <c r="I28" s="40">
        <v>22</v>
      </c>
      <c r="J28" s="40">
        <v>11</v>
      </c>
      <c r="K28" s="40">
        <v>134</v>
      </c>
      <c r="L28" s="48">
        <f t="shared" si="17"/>
        <v>-22.567717203738994</v>
      </c>
      <c r="M28" s="56">
        <v>0</v>
      </c>
      <c r="N28" s="56">
        <v>22.567717203738994</v>
      </c>
      <c r="O28" s="40">
        <f t="shared" si="18"/>
        <v>3</v>
      </c>
      <c r="P28" s="40">
        <f t="shared" si="19"/>
        <v>10</v>
      </c>
      <c r="Q28" s="40">
        <v>116</v>
      </c>
      <c r="R28" s="40">
        <v>3</v>
      </c>
      <c r="S28" s="40">
        <v>7</v>
      </c>
      <c r="T28" s="40">
        <f t="shared" si="20"/>
        <v>7</v>
      </c>
      <c r="U28" s="40">
        <v>138</v>
      </c>
      <c r="V28" s="40">
        <v>3</v>
      </c>
      <c r="W28" s="40">
        <v>4</v>
      </c>
      <c r="X28" s="48">
        <v>6.1548319646560845</v>
      </c>
    </row>
    <row r="29" spans="1:24" ht="18.75" customHeight="1" x14ac:dyDescent="0.2">
      <c r="A29" s="3" t="s">
        <v>9</v>
      </c>
      <c r="B29" s="42">
        <f t="shared" si="14"/>
        <v>-35</v>
      </c>
      <c r="C29" s="42">
        <v>-7</v>
      </c>
      <c r="D29" s="69">
        <f t="shared" si="2"/>
        <v>0.25</v>
      </c>
      <c r="E29" s="42">
        <f t="shared" si="15"/>
        <v>-152</v>
      </c>
      <c r="F29" s="69">
        <f t="shared" si="3"/>
        <v>-1.2991452991452992</v>
      </c>
      <c r="G29" s="42">
        <f t="shared" si="16"/>
        <v>-22</v>
      </c>
      <c r="H29" s="42">
        <v>7</v>
      </c>
      <c r="I29" s="42">
        <v>144</v>
      </c>
      <c r="J29" s="42">
        <v>29</v>
      </c>
      <c r="K29" s="42">
        <v>309</v>
      </c>
      <c r="L29" s="49">
        <f t="shared" si="17"/>
        <v>-16.407946922437201</v>
      </c>
      <c r="M29" s="58">
        <v>5.220710384411837</v>
      </c>
      <c r="N29" s="58">
        <v>21.628657306849039</v>
      </c>
      <c r="O29" s="41">
        <f t="shared" si="18"/>
        <v>-13</v>
      </c>
      <c r="P29" s="41">
        <f t="shared" si="19"/>
        <v>25</v>
      </c>
      <c r="Q29" s="42">
        <v>526</v>
      </c>
      <c r="R29" s="42">
        <v>9</v>
      </c>
      <c r="S29" s="42">
        <v>16</v>
      </c>
      <c r="T29" s="42">
        <f t="shared" si="20"/>
        <v>38</v>
      </c>
      <c r="U29" s="42">
        <v>513</v>
      </c>
      <c r="V29" s="42">
        <v>14</v>
      </c>
      <c r="W29" s="42">
        <v>24</v>
      </c>
      <c r="X29" s="49">
        <v>-9.6956049996219917</v>
      </c>
    </row>
    <row r="30" spans="1:24" ht="18.75" customHeight="1" x14ac:dyDescent="0.2">
      <c r="A30" s="3" t="s">
        <v>8</v>
      </c>
      <c r="B30" s="42">
        <f t="shared" si="14"/>
        <v>-36</v>
      </c>
      <c r="C30" s="42">
        <v>-15</v>
      </c>
      <c r="D30" s="69">
        <f t="shared" si="2"/>
        <v>0.71428571428571419</v>
      </c>
      <c r="E30" s="42">
        <f t="shared" si="15"/>
        <v>-285</v>
      </c>
      <c r="F30" s="69">
        <f t="shared" si="3"/>
        <v>-1.1445783132530121</v>
      </c>
      <c r="G30" s="42">
        <f t="shared" si="16"/>
        <v>-32</v>
      </c>
      <c r="H30" s="42">
        <v>7</v>
      </c>
      <c r="I30" s="42">
        <v>95</v>
      </c>
      <c r="J30" s="42">
        <v>39</v>
      </c>
      <c r="K30" s="42">
        <v>293</v>
      </c>
      <c r="L30" s="52">
        <f t="shared" si="17"/>
        <v>-24.039698433509034</v>
      </c>
      <c r="M30" s="59">
        <v>5.2586840323301018</v>
      </c>
      <c r="N30" s="59">
        <v>29.298382465839136</v>
      </c>
      <c r="O30" s="42">
        <f t="shared" si="18"/>
        <v>-4</v>
      </c>
      <c r="P30" s="42">
        <f t="shared" si="19"/>
        <v>37</v>
      </c>
      <c r="Q30" s="42">
        <v>423</v>
      </c>
      <c r="R30" s="42">
        <v>29</v>
      </c>
      <c r="S30" s="42">
        <v>8</v>
      </c>
      <c r="T30" s="42">
        <f t="shared" si="20"/>
        <v>41</v>
      </c>
      <c r="U30" s="42">
        <v>510</v>
      </c>
      <c r="V30" s="42">
        <v>32</v>
      </c>
      <c r="W30" s="42">
        <v>9</v>
      </c>
      <c r="X30" s="49">
        <v>-3.0049623041886235</v>
      </c>
    </row>
    <row r="31" spans="1:24" ht="18.75" customHeight="1" x14ac:dyDescent="0.2">
      <c r="A31" s="1" t="s">
        <v>7</v>
      </c>
      <c r="B31" s="43">
        <f t="shared" si="14"/>
        <v>2</v>
      </c>
      <c r="C31" s="43">
        <v>10</v>
      </c>
      <c r="D31" s="70">
        <f t="shared" si="2"/>
        <v>-1.25</v>
      </c>
      <c r="E31" s="43">
        <f t="shared" si="15"/>
        <v>-161</v>
      </c>
      <c r="F31" s="70">
        <f t="shared" si="3"/>
        <v>-0.98773006134969321</v>
      </c>
      <c r="G31" s="43">
        <f t="shared" si="16"/>
        <v>-14</v>
      </c>
      <c r="H31" s="43">
        <v>5</v>
      </c>
      <c r="I31" s="43">
        <v>88</v>
      </c>
      <c r="J31" s="43">
        <v>19</v>
      </c>
      <c r="K31" s="44">
        <v>216</v>
      </c>
      <c r="L31" s="50">
        <f t="shared" si="17"/>
        <v>-11.810468558961048</v>
      </c>
      <c r="M31" s="57">
        <v>4.218024485343232</v>
      </c>
      <c r="N31" s="57">
        <v>16.02849304430428</v>
      </c>
      <c r="O31" s="43">
        <f t="shared" si="18"/>
        <v>16</v>
      </c>
      <c r="P31" s="43">
        <f t="shared" si="19"/>
        <v>42</v>
      </c>
      <c r="Q31" s="43">
        <v>369</v>
      </c>
      <c r="R31" s="43">
        <v>13</v>
      </c>
      <c r="S31" s="43">
        <v>29</v>
      </c>
      <c r="T31" s="43">
        <f t="shared" si="20"/>
        <v>26</v>
      </c>
      <c r="U31" s="43">
        <v>402</v>
      </c>
      <c r="V31" s="43">
        <v>17</v>
      </c>
      <c r="W31" s="43">
        <v>9</v>
      </c>
      <c r="X31" s="53">
        <v>13.49767835309834</v>
      </c>
    </row>
    <row r="32" spans="1:24" ht="18.75" customHeight="1" x14ac:dyDescent="0.2">
      <c r="A32" s="5" t="s">
        <v>6</v>
      </c>
      <c r="B32" s="40">
        <f t="shared" si="14"/>
        <v>5</v>
      </c>
      <c r="C32" s="40">
        <v>3</v>
      </c>
      <c r="D32" s="68">
        <f t="shared" si="2"/>
        <v>1.5</v>
      </c>
      <c r="E32" s="40">
        <f t="shared" si="15"/>
        <v>15</v>
      </c>
      <c r="F32" s="68">
        <f t="shared" si="3"/>
        <v>-1.5</v>
      </c>
      <c r="G32" s="40">
        <f t="shared" si="16"/>
        <v>1</v>
      </c>
      <c r="H32" s="40">
        <v>4</v>
      </c>
      <c r="I32" s="40">
        <v>31</v>
      </c>
      <c r="J32" s="40">
        <v>3</v>
      </c>
      <c r="K32" s="40">
        <v>45</v>
      </c>
      <c r="L32" s="48">
        <f t="shared" si="17"/>
        <v>3.3082870324212124</v>
      </c>
      <c r="M32" s="56">
        <v>13.233148129684851</v>
      </c>
      <c r="N32" s="56">
        <v>9.9248610972636389</v>
      </c>
      <c r="O32" s="40">
        <f t="shared" si="18"/>
        <v>4</v>
      </c>
      <c r="P32" s="40">
        <f t="shared" si="19"/>
        <v>10</v>
      </c>
      <c r="Q32" s="41">
        <v>177</v>
      </c>
      <c r="R32" s="41">
        <v>5</v>
      </c>
      <c r="S32" s="41">
        <v>5</v>
      </c>
      <c r="T32" s="41">
        <f t="shared" si="20"/>
        <v>6</v>
      </c>
      <c r="U32" s="41">
        <v>148</v>
      </c>
      <c r="V32" s="41">
        <v>1</v>
      </c>
      <c r="W32" s="41">
        <v>5</v>
      </c>
      <c r="X32" s="52">
        <v>13.233148129684853</v>
      </c>
    </row>
    <row r="33" spans="1:24" ht="18.75" customHeight="1" x14ac:dyDescent="0.2">
      <c r="A33" s="3" t="s">
        <v>5</v>
      </c>
      <c r="B33" s="42">
        <f t="shared" si="14"/>
        <v>-31</v>
      </c>
      <c r="C33" s="42">
        <v>14</v>
      </c>
      <c r="D33" s="69">
        <f t="shared" si="2"/>
        <v>-0.31111111111111112</v>
      </c>
      <c r="E33" s="42">
        <f t="shared" si="15"/>
        <v>-316</v>
      </c>
      <c r="F33" s="69">
        <f t="shared" si="3"/>
        <v>-1.1087719298245613</v>
      </c>
      <c r="G33" s="42">
        <f t="shared" si="16"/>
        <v>-40</v>
      </c>
      <c r="H33" s="42">
        <v>2</v>
      </c>
      <c r="I33" s="42">
        <v>64</v>
      </c>
      <c r="J33" s="42">
        <v>42</v>
      </c>
      <c r="K33" s="42">
        <v>335</v>
      </c>
      <c r="L33" s="49">
        <f t="shared" si="17"/>
        <v>-32.049523098705947</v>
      </c>
      <c r="M33" s="58">
        <v>1.6024761549352973</v>
      </c>
      <c r="N33" s="58">
        <v>33.651999253641243</v>
      </c>
      <c r="O33" s="42">
        <f t="shared" si="18"/>
        <v>9</v>
      </c>
      <c r="P33" s="42">
        <f t="shared" si="19"/>
        <v>30</v>
      </c>
      <c r="Q33" s="42">
        <v>420</v>
      </c>
      <c r="R33" s="42">
        <v>12</v>
      </c>
      <c r="S33" s="42">
        <v>18</v>
      </c>
      <c r="T33" s="42">
        <f t="shared" si="20"/>
        <v>21</v>
      </c>
      <c r="U33" s="42">
        <v>465</v>
      </c>
      <c r="V33" s="42">
        <v>9</v>
      </c>
      <c r="W33" s="42">
        <v>12</v>
      </c>
      <c r="X33" s="49">
        <v>7.2111426972088388</v>
      </c>
    </row>
    <row r="34" spans="1:24" ht="18.75" customHeight="1" x14ac:dyDescent="0.2">
      <c r="A34" s="3" t="s">
        <v>4</v>
      </c>
      <c r="B34" s="42">
        <f t="shared" si="14"/>
        <v>-5</v>
      </c>
      <c r="C34" s="42">
        <v>16</v>
      </c>
      <c r="D34" s="69">
        <f t="shared" si="2"/>
        <v>-0.76190476190476186</v>
      </c>
      <c r="E34" s="42">
        <f t="shared" si="15"/>
        <v>-128</v>
      </c>
      <c r="F34" s="69">
        <f t="shared" si="3"/>
        <v>-1.0406504065040649</v>
      </c>
      <c r="G34" s="42">
        <f t="shared" si="16"/>
        <v>-10</v>
      </c>
      <c r="H34" s="42">
        <v>4</v>
      </c>
      <c r="I34" s="42">
        <v>48</v>
      </c>
      <c r="J34" s="42">
        <v>14</v>
      </c>
      <c r="K34" s="42">
        <v>152</v>
      </c>
      <c r="L34" s="49">
        <f t="shared" si="17"/>
        <v>-11.730789626768058</v>
      </c>
      <c r="M34" s="58">
        <v>4.6923158507072218</v>
      </c>
      <c r="N34" s="58">
        <v>16.423105477475278</v>
      </c>
      <c r="O34" s="42">
        <f>P34-T34</f>
        <v>5</v>
      </c>
      <c r="P34" s="42">
        <f t="shared" si="19"/>
        <v>16</v>
      </c>
      <c r="Q34" s="42">
        <v>284</v>
      </c>
      <c r="R34" s="42">
        <v>4</v>
      </c>
      <c r="S34" s="42">
        <v>12</v>
      </c>
      <c r="T34" s="42">
        <f t="shared" si="20"/>
        <v>11</v>
      </c>
      <c r="U34" s="42">
        <v>308</v>
      </c>
      <c r="V34" s="42">
        <v>7</v>
      </c>
      <c r="W34" s="42">
        <v>4</v>
      </c>
      <c r="X34" s="49">
        <v>5.8653948133840252</v>
      </c>
    </row>
    <row r="35" spans="1:24" ht="18.75" customHeight="1" x14ac:dyDescent="0.2">
      <c r="A35" s="1" t="s">
        <v>3</v>
      </c>
      <c r="B35" s="43">
        <f t="shared" si="14"/>
        <v>-19</v>
      </c>
      <c r="C35" s="43">
        <v>-3</v>
      </c>
      <c r="D35" s="70">
        <f t="shared" si="2"/>
        <v>0.1875</v>
      </c>
      <c r="E35" s="43">
        <f t="shared" si="15"/>
        <v>-213</v>
      </c>
      <c r="F35" s="70">
        <f t="shared" si="3"/>
        <v>-1.097938144329897</v>
      </c>
      <c r="G35" s="43">
        <f t="shared" si="16"/>
        <v>-16</v>
      </c>
      <c r="H35" s="43">
        <v>2</v>
      </c>
      <c r="I35" s="43">
        <v>56</v>
      </c>
      <c r="J35" s="43">
        <v>18</v>
      </c>
      <c r="K35" s="44">
        <v>193</v>
      </c>
      <c r="L35" s="50">
        <f t="shared" si="17"/>
        <v>-18.274041786225006</v>
      </c>
      <c r="M35" s="57">
        <v>2.2842552232781248</v>
      </c>
      <c r="N35" s="57">
        <v>20.558297009503129</v>
      </c>
      <c r="O35" s="44">
        <f t="shared" si="18"/>
        <v>-3</v>
      </c>
      <c r="P35" s="44">
        <f t="shared" si="19"/>
        <v>14</v>
      </c>
      <c r="Q35" s="47">
        <v>226</v>
      </c>
      <c r="R35" s="47">
        <v>2</v>
      </c>
      <c r="S35" s="47">
        <v>12</v>
      </c>
      <c r="T35" s="47">
        <f t="shared" si="20"/>
        <v>17</v>
      </c>
      <c r="U35" s="47">
        <v>302</v>
      </c>
      <c r="V35" s="47">
        <v>7</v>
      </c>
      <c r="W35" s="47">
        <v>10</v>
      </c>
      <c r="X35" s="54">
        <v>-3.4263828349171845</v>
      </c>
    </row>
    <row r="36" spans="1:24" ht="18.75" customHeight="1" x14ac:dyDescent="0.2">
      <c r="A36" s="5" t="s">
        <v>2</v>
      </c>
      <c r="B36" s="40">
        <f t="shared" si="14"/>
        <v>-13</v>
      </c>
      <c r="C36" s="40">
        <v>-3</v>
      </c>
      <c r="D36" s="68">
        <f t="shared" si="2"/>
        <v>0.30000000000000004</v>
      </c>
      <c r="E36" s="40">
        <f t="shared" si="15"/>
        <v>-101</v>
      </c>
      <c r="F36" s="68">
        <f t="shared" si="3"/>
        <v>-1.1477272727272727</v>
      </c>
      <c r="G36" s="40">
        <f t="shared" si="16"/>
        <v>-12</v>
      </c>
      <c r="H36" s="40">
        <v>2</v>
      </c>
      <c r="I36" s="40">
        <v>15</v>
      </c>
      <c r="J36" s="40">
        <v>14</v>
      </c>
      <c r="K36" s="40">
        <v>109</v>
      </c>
      <c r="L36" s="48">
        <f t="shared" si="17"/>
        <v>-36.061848540236134</v>
      </c>
      <c r="M36" s="56">
        <v>6.0103080900393548</v>
      </c>
      <c r="N36" s="56">
        <v>42.072156630275487</v>
      </c>
      <c r="O36" s="40">
        <f t="shared" si="18"/>
        <v>-1</v>
      </c>
      <c r="P36" s="40">
        <f t="shared" si="19"/>
        <v>6</v>
      </c>
      <c r="Q36" s="40">
        <v>78</v>
      </c>
      <c r="R36" s="40">
        <v>4</v>
      </c>
      <c r="S36" s="40">
        <v>2</v>
      </c>
      <c r="T36" s="40">
        <f t="shared" si="20"/>
        <v>7</v>
      </c>
      <c r="U36" s="40">
        <v>85</v>
      </c>
      <c r="V36" s="40">
        <v>4</v>
      </c>
      <c r="W36" s="40">
        <v>3</v>
      </c>
      <c r="X36" s="48">
        <v>-3.0051540450196796</v>
      </c>
    </row>
    <row r="37" spans="1:24" ht="18.75" customHeight="1" x14ac:dyDescent="0.2">
      <c r="A37" s="3" t="s">
        <v>1</v>
      </c>
      <c r="B37" s="42">
        <f t="shared" si="14"/>
        <v>-10</v>
      </c>
      <c r="C37" s="42">
        <v>-5</v>
      </c>
      <c r="D37" s="69">
        <f t="shared" si="2"/>
        <v>1</v>
      </c>
      <c r="E37" s="42">
        <f t="shared" si="15"/>
        <v>-60</v>
      </c>
      <c r="F37" s="69">
        <f t="shared" si="3"/>
        <v>-1.2</v>
      </c>
      <c r="G37" s="42">
        <f t="shared" si="16"/>
        <v>-6</v>
      </c>
      <c r="H37" s="42">
        <v>0</v>
      </c>
      <c r="I37" s="42">
        <v>10</v>
      </c>
      <c r="J37" s="42">
        <v>6</v>
      </c>
      <c r="K37" s="42">
        <v>73</v>
      </c>
      <c r="L37" s="49">
        <f t="shared" si="17"/>
        <v>-25.651837796050319</v>
      </c>
      <c r="M37" s="58">
        <v>0</v>
      </c>
      <c r="N37" s="58">
        <v>25.651837796050319</v>
      </c>
      <c r="O37" s="42">
        <f>P37-T37</f>
        <v>-4</v>
      </c>
      <c r="P37" s="41">
        <f t="shared" si="19"/>
        <v>1</v>
      </c>
      <c r="Q37" s="42">
        <v>101</v>
      </c>
      <c r="R37" s="42">
        <v>1</v>
      </c>
      <c r="S37" s="42">
        <v>0</v>
      </c>
      <c r="T37" s="42">
        <f t="shared" si="20"/>
        <v>5</v>
      </c>
      <c r="U37" s="42">
        <v>98</v>
      </c>
      <c r="V37" s="42">
        <v>1</v>
      </c>
      <c r="W37" s="42">
        <v>4</v>
      </c>
      <c r="X37" s="49">
        <v>-17.10122519736688</v>
      </c>
    </row>
    <row r="38" spans="1:24" ht="18.75" customHeight="1" x14ac:dyDescent="0.2">
      <c r="A38" s="1" t="s">
        <v>0</v>
      </c>
      <c r="B38" s="43">
        <f t="shared" si="14"/>
        <v>-5</v>
      </c>
      <c r="C38" s="43">
        <v>3</v>
      </c>
      <c r="D38" s="70">
        <f t="shared" si="2"/>
        <v>-0.375</v>
      </c>
      <c r="E38" s="43">
        <f t="shared" si="15"/>
        <v>-69</v>
      </c>
      <c r="F38" s="70">
        <f t="shared" si="3"/>
        <v>-1.078125</v>
      </c>
      <c r="G38" s="43">
        <f t="shared" si="16"/>
        <v>-5</v>
      </c>
      <c r="H38" s="43">
        <v>0</v>
      </c>
      <c r="I38" s="43">
        <v>11</v>
      </c>
      <c r="J38" s="43">
        <v>5</v>
      </c>
      <c r="K38" s="44">
        <v>67</v>
      </c>
      <c r="L38" s="50">
        <f t="shared" si="17"/>
        <v>-23.567240889485781</v>
      </c>
      <c r="M38" s="57">
        <v>0</v>
      </c>
      <c r="N38" s="57">
        <v>23.567240889485781</v>
      </c>
      <c r="O38" s="44">
        <f t="shared" si="18"/>
        <v>0</v>
      </c>
      <c r="P38" s="43">
        <f t="shared" si="19"/>
        <v>2</v>
      </c>
      <c r="Q38" s="43">
        <v>49</v>
      </c>
      <c r="R38" s="43">
        <v>2</v>
      </c>
      <c r="S38" s="43">
        <v>0</v>
      </c>
      <c r="T38" s="43">
        <f t="shared" si="20"/>
        <v>2</v>
      </c>
      <c r="U38" s="43">
        <v>62</v>
      </c>
      <c r="V38" s="43">
        <v>1</v>
      </c>
      <c r="W38" s="43">
        <v>1</v>
      </c>
      <c r="X38" s="53">
        <v>0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-269</v>
      </c>
      <c r="C9" s="34">
        <f t="shared" si="0"/>
        <v>-43</v>
      </c>
      <c r="D9" s="34">
        <f t="shared" si="0"/>
        <v>-2341</v>
      </c>
      <c r="E9" s="34">
        <f t="shared" si="0"/>
        <v>-310</v>
      </c>
      <c r="F9" s="34">
        <f t="shared" si="0"/>
        <v>144</v>
      </c>
      <c r="G9" s="34">
        <f t="shared" si="0"/>
        <v>1932</v>
      </c>
      <c r="H9" s="34">
        <f t="shared" si="0"/>
        <v>454</v>
      </c>
      <c r="I9" s="34">
        <f>I10+I11</f>
        <v>3982</v>
      </c>
      <c r="J9" s="51">
        <f>K9-L9</f>
        <v>-14.083528830719839</v>
      </c>
      <c r="K9" s="51">
        <v>6.5420262955601851</v>
      </c>
      <c r="L9" s="51">
        <v>20.625555126280023</v>
      </c>
      <c r="M9" s="34">
        <f t="shared" ref="M9:U9" si="1">M10+M11</f>
        <v>41</v>
      </c>
      <c r="N9" s="34">
        <f t="shared" si="1"/>
        <v>453</v>
      </c>
      <c r="O9" s="34">
        <f t="shared" si="1"/>
        <v>8350</v>
      </c>
      <c r="P9" s="34">
        <f t="shared" si="1"/>
        <v>302</v>
      </c>
      <c r="Q9" s="34">
        <f t="shared" si="1"/>
        <v>151</v>
      </c>
      <c r="R9" s="34">
        <f>R10+R11</f>
        <v>412</v>
      </c>
      <c r="S9" s="34">
        <f t="shared" si="1"/>
        <v>8641</v>
      </c>
      <c r="T9" s="34">
        <f t="shared" si="1"/>
        <v>261</v>
      </c>
      <c r="U9" s="34">
        <f t="shared" si="1"/>
        <v>151</v>
      </c>
      <c r="V9" s="51">
        <v>1.8626602647081079</v>
      </c>
    </row>
    <row r="10" spans="1:22" ht="15" customHeight="1" x14ac:dyDescent="0.2">
      <c r="A10" s="6" t="s">
        <v>28</v>
      </c>
      <c r="B10" s="35">
        <f t="shared" ref="B10:I10" si="2">B20+B21+B22+B23</f>
        <v>-161</v>
      </c>
      <c r="C10" s="35">
        <f t="shared" si="2"/>
        <v>-54</v>
      </c>
      <c r="D10" s="35">
        <f t="shared" si="2"/>
        <v>-1262</v>
      </c>
      <c r="E10" s="35">
        <f t="shared" si="2"/>
        <v>-208</v>
      </c>
      <c r="F10" s="35">
        <f t="shared" si="2"/>
        <v>122</v>
      </c>
      <c r="G10" s="35">
        <f t="shared" si="2"/>
        <v>1553</v>
      </c>
      <c r="H10" s="35">
        <f t="shared" si="2"/>
        <v>330</v>
      </c>
      <c r="I10" s="35">
        <f t="shared" si="2"/>
        <v>2733</v>
      </c>
      <c r="J10" s="48">
        <f t="shared" ref="J10:J38" si="3">K10-L10</f>
        <v>-12.510253563329535</v>
      </c>
      <c r="K10" s="48">
        <v>7.3377448784913613</v>
      </c>
      <c r="L10" s="48">
        <v>19.847998441820895</v>
      </c>
      <c r="M10" s="35">
        <f t="shared" ref="M10:U10" si="4">M20+M21+M22+M23</f>
        <v>47</v>
      </c>
      <c r="N10" s="35">
        <f t="shared" si="4"/>
        <v>353</v>
      </c>
      <c r="O10" s="35">
        <f t="shared" si="4"/>
        <v>6557</v>
      </c>
      <c r="P10" s="35">
        <f t="shared" si="4"/>
        <v>255</v>
      </c>
      <c r="Q10" s="35">
        <f t="shared" si="4"/>
        <v>98</v>
      </c>
      <c r="R10" s="35">
        <f t="shared" si="4"/>
        <v>306</v>
      </c>
      <c r="S10" s="35">
        <f t="shared" si="4"/>
        <v>6639</v>
      </c>
      <c r="T10" s="35">
        <f t="shared" si="4"/>
        <v>217</v>
      </c>
      <c r="U10" s="35">
        <f t="shared" si="4"/>
        <v>89</v>
      </c>
      <c r="V10" s="48">
        <v>2.8268361417138834</v>
      </c>
    </row>
    <row r="11" spans="1:22" ht="15" customHeight="1" x14ac:dyDescent="0.2">
      <c r="A11" s="2" t="s">
        <v>27</v>
      </c>
      <c r="B11" s="36">
        <f t="shared" ref="B11:I11" si="5">B12+B13+B14+B15+B16</f>
        <v>-108</v>
      </c>
      <c r="C11" s="36">
        <f t="shared" si="5"/>
        <v>11</v>
      </c>
      <c r="D11" s="36">
        <f t="shared" si="5"/>
        <v>-1079</v>
      </c>
      <c r="E11" s="36">
        <f t="shared" si="5"/>
        <v>-102</v>
      </c>
      <c r="F11" s="36">
        <f t="shared" si="5"/>
        <v>22</v>
      </c>
      <c r="G11" s="36">
        <f t="shared" si="5"/>
        <v>379</v>
      </c>
      <c r="H11" s="36">
        <f t="shared" si="5"/>
        <v>124</v>
      </c>
      <c r="I11" s="36">
        <f t="shared" si="5"/>
        <v>1249</v>
      </c>
      <c r="J11" s="53">
        <f t="shared" si="3"/>
        <v>-18.940916347593031</v>
      </c>
      <c r="K11" s="53">
        <v>4.0852956828141833</v>
      </c>
      <c r="L11" s="53">
        <v>23.026212030407216</v>
      </c>
      <c r="M11" s="36">
        <f t="shared" ref="M11:U11" si="6">M12+M13+M14+M15+M16</f>
        <v>-6</v>
      </c>
      <c r="N11" s="36">
        <f t="shared" si="6"/>
        <v>100</v>
      </c>
      <c r="O11" s="36">
        <f t="shared" si="6"/>
        <v>1793</v>
      </c>
      <c r="P11" s="36">
        <f t="shared" si="6"/>
        <v>47</v>
      </c>
      <c r="Q11" s="36">
        <f t="shared" si="6"/>
        <v>53</v>
      </c>
      <c r="R11" s="36">
        <f t="shared" si="6"/>
        <v>106</v>
      </c>
      <c r="S11" s="36">
        <f t="shared" si="6"/>
        <v>2002</v>
      </c>
      <c r="T11" s="36">
        <f t="shared" si="6"/>
        <v>44</v>
      </c>
      <c r="U11" s="36">
        <f t="shared" si="6"/>
        <v>62</v>
      </c>
      <c r="V11" s="53">
        <v>-1.1141715498584119</v>
      </c>
    </row>
    <row r="12" spans="1:22" ht="15" customHeight="1" x14ac:dyDescent="0.2">
      <c r="A12" s="6" t="s">
        <v>26</v>
      </c>
      <c r="B12" s="35">
        <f t="shared" ref="B12:I12" si="7">B24</f>
        <v>-5</v>
      </c>
      <c r="C12" s="35">
        <f t="shared" si="7"/>
        <v>-4</v>
      </c>
      <c r="D12" s="35">
        <f t="shared" si="7"/>
        <v>-66</v>
      </c>
      <c r="E12" s="35">
        <f t="shared" si="7"/>
        <v>0</v>
      </c>
      <c r="F12" s="35">
        <f t="shared" si="7"/>
        <v>4</v>
      </c>
      <c r="G12" s="35">
        <f t="shared" si="7"/>
        <v>32</v>
      </c>
      <c r="H12" s="35">
        <f t="shared" si="7"/>
        <v>4</v>
      </c>
      <c r="I12" s="35">
        <f t="shared" si="7"/>
        <v>104</v>
      </c>
      <c r="J12" s="48">
        <f t="shared" si="3"/>
        <v>0</v>
      </c>
      <c r="K12" s="48">
        <v>9.3501636278634876</v>
      </c>
      <c r="L12" s="48">
        <v>9.3501636278634876</v>
      </c>
      <c r="M12" s="35">
        <f t="shared" ref="M12:U12" si="8">M24</f>
        <v>-5</v>
      </c>
      <c r="N12" s="35">
        <f t="shared" si="8"/>
        <v>4</v>
      </c>
      <c r="O12" s="35">
        <f t="shared" si="8"/>
        <v>166</v>
      </c>
      <c r="P12" s="35">
        <f t="shared" si="8"/>
        <v>1</v>
      </c>
      <c r="Q12" s="35">
        <f t="shared" si="8"/>
        <v>3</v>
      </c>
      <c r="R12" s="35">
        <f t="shared" si="8"/>
        <v>9</v>
      </c>
      <c r="S12" s="35">
        <f t="shared" si="8"/>
        <v>160</v>
      </c>
      <c r="T12" s="35">
        <f t="shared" si="8"/>
        <v>5</v>
      </c>
      <c r="U12" s="35">
        <f t="shared" si="8"/>
        <v>4</v>
      </c>
      <c r="V12" s="48">
        <v>-11.687704534829358</v>
      </c>
    </row>
    <row r="13" spans="1:22" ht="15" customHeight="1" x14ac:dyDescent="0.2">
      <c r="A13" s="4" t="s">
        <v>25</v>
      </c>
      <c r="B13" s="37">
        <f t="shared" ref="B13:I13" si="9">B25+B26+B27</f>
        <v>-27</v>
      </c>
      <c r="C13" s="37">
        <f t="shared" si="9"/>
        <v>9</v>
      </c>
      <c r="D13" s="37">
        <f t="shared" si="9"/>
        <v>-255</v>
      </c>
      <c r="E13" s="37">
        <f t="shared" si="9"/>
        <v>-18</v>
      </c>
      <c r="F13" s="37">
        <f t="shared" si="9"/>
        <v>7</v>
      </c>
      <c r="G13" s="37">
        <f t="shared" si="9"/>
        <v>57</v>
      </c>
      <c r="H13" s="37">
        <f t="shared" si="9"/>
        <v>25</v>
      </c>
      <c r="I13" s="37">
        <f t="shared" si="9"/>
        <v>216</v>
      </c>
      <c r="J13" s="49">
        <f t="shared" si="3"/>
        <v>-18.715602602522758</v>
      </c>
      <c r="K13" s="49">
        <v>7.2782899009810738</v>
      </c>
      <c r="L13" s="49">
        <v>25.99389250350383</v>
      </c>
      <c r="M13" s="37">
        <f t="shared" ref="M13:U13" si="10">M25+M26+M27</f>
        <v>-9</v>
      </c>
      <c r="N13" s="37">
        <f t="shared" si="10"/>
        <v>7</v>
      </c>
      <c r="O13" s="37">
        <f t="shared" si="10"/>
        <v>262</v>
      </c>
      <c r="P13" s="37">
        <f t="shared" si="10"/>
        <v>3</v>
      </c>
      <c r="Q13" s="37">
        <f t="shared" si="10"/>
        <v>4</v>
      </c>
      <c r="R13" s="37">
        <f t="shared" si="10"/>
        <v>16</v>
      </c>
      <c r="S13" s="37">
        <f t="shared" si="10"/>
        <v>358</v>
      </c>
      <c r="T13" s="37">
        <f t="shared" si="10"/>
        <v>2</v>
      </c>
      <c r="U13" s="37">
        <f t="shared" si="10"/>
        <v>14</v>
      </c>
      <c r="V13" s="49">
        <v>-9.3578013012613805</v>
      </c>
    </row>
    <row r="14" spans="1:22" ht="15" customHeight="1" x14ac:dyDescent="0.2">
      <c r="A14" s="4" t="s">
        <v>24</v>
      </c>
      <c r="B14" s="37">
        <f t="shared" ref="B14:I14" si="11">B28+B29+B30+B31</f>
        <v>-47</v>
      </c>
      <c r="C14" s="37">
        <f t="shared" si="11"/>
        <v>-24</v>
      </c>
      <c r="D14" s="37">
        <f t="shared" si="11"/>
        <v>-346</v>
      </c>
      <c r="E14" s="37">
        <f t="shared" si="11"/>
        <v>-47</v>
      </c>
      <c r="F14" s="37">
        <f t="shared" si="11"/>
        <v>4</v>
      </c>
      <c r="G14" s="37">
        <f t="shared" si="11"/>
        <v>181</v>
      </c>
      <c r="H14" s="37">
        <f t="shared" si="11"/>
        <v>51</v>
      </c>
      <c r="I14" s="37">
        <f t="shared" si="11"/>
        <v>464</v>
      </c>
      <c r="J14" s="49">
        <f t="shared" si="3"/>
        <v>-22.729169785772111</v>
      </c>
      <c r="K14" s="49">
        <v>1.9343974285763497</v>
      </c>
      <c r="L14" s="49">
        <v>24.663567214348461</v>
      </c>
      <c r="M14" s="37">
        <f t="shared" ref="M14:U14" si="12">M28+M29+M30+M31</f>
        <v>0</v>
      </c>
      <c r="N14" s="37">
        <f t="shared" si="12"/>
        <v>47</v>
      </c>
      <c r="O14" s="37">
        <f t="shared" si="12"/>
        <v>679</v>
      </c>
      <c r="P14" s="37">
        <f t="shared" si="12"/>
        <v>25</v>
      </c>
      <c r="Q14" s="37">
        <f t="shared" si="12"/>
        <v>22</v>
      </c>
      <c r="R14" s="37">
        <f t="shared" si="12"/>
        <v>47</v>
      </c>
      <c r="S14" s="37">
        <f t="shared" si="12"/>
        <v>742</v>
      </c>
      <c r="T14" s="37">
        <f t="shared" si="12"/>
        <v>22</v>
      </c>
      <c r="U14" s="37">
        <f t="shared" si="12"/>
        <v>25</v>
      </c>
      <c r="V14" s="49">
        <v>0</v>
      </c>
    </row>
    <row r="15" spans="1:22" ht="15" customHeight="1" x14ac:dyDescent="0.2">
      <c r="A15" s="4" t="s">
        <v>23</v>
      </c>
      <c r="B15" s="37">
        <f t="shared" ref="B15:I15" si="13">B32+B33+B34+B35</f>
        <v>-20</v>
      </c>
      <c r="C15" s="37">
        <f t="shared" si="13"/>
        <v>29</v>
      </c>
      <c r="D15" s="37">
        <f t="shared" si="13"/>
        <v>-295</v>
      </c>
      <c r="E15" s="37">
        <f t="shared" si="13"/>
        <v>-30</v>
      </c>
      <c r="F15" s="37">
        <f t="shared" si="13"/>
        <v>6</v>
      </c>
      <c r="G15" s="37">
        <f t="shared" si="13"/>
        <v>92</v>
      </c>
      <c r="H15" s="37">
        <f t="shared" si="13"/>
        <v>36</v>
      </c>
      <c r="I15" s="37">
        <f t="shared" si="13"/>
        <v>343</v>
      </c>
      <c r="J15" s="49">
        <f t="shared" si="3"/>
        <v>-19.175169993573256</v>
      </c>
      <c r="K15" s="49">
        <v>3.8350339987146502</v>
      </c>
      <c r="L15" s="49">
        <v>23.010203992287906</v>
      </c>
      <c r="M15" s="37">
        <f t="shared" ref="M15:U15" si="14">M32+M33+M34+M35</f>
        <v>10</v>
      </c>
      <c r="N15" s="37">
        <f t="shared" si="14"/>
        <v>36</v>
      </c>
      <c r="O15" s="37">
        <f t="shared" si="14"/>
        <v>567</v>
      </c>
      <c r="P15" s="37">
        <f t="shared" si="14"/>
        <v>13</v>
      </c>
      <c r="Q15" s="37">
        <f t="shared" si="14"/>
        <v>23</v>
      </c>
      <c r="R15" s="37">
        <f t="shared" si="14"/>
        <v>26</v>
      </c>
      <c r="S15" s="37">
        <f t="shared" si="14"/>
        <v>611</v>
      </c>
      <c r="T15" s="37">
        <f t="shared" si="14"/>
        <v>12</v>
      </c>
      <c r="U15" s="37">
        <f t="shared" si="14"/>
        <v>14</v>
      </c>
      <c r="V15" s="49">
        <v>6.3917233311910842</v>
      </c>
    </row>
    <row r="16" spans="1:22" ht="15" customHeight="1" x14ac:dyDescent="0.2">
      <c r="A16" s="2" t="s">
        <v>22</v>
      </c>
      <c r="B16" s="36">
        <f t="shared" ref="B16:I16" si="15">B36+B37+B38</f>
        <v>-9</v>
      </c>
      <c r="C16" s="36">
        <f t="shared" si="15"/>
        <v>1</v>
      </c>
      <c r="D16" s="36">
        <f t="shared" si="15"/>
        <v>-117</v>
      </c>
      <c r="E16" s="36">
        <f t="shared" si="15"/>
        <v>-7</v>
      </c>
      <c r="F16" s="36">
        <f t="shared" si="15"/>
        <v>1</v>
      </c>
      <c r="G16" s="36">
        <f t="shared" si="15"/>
        <v>17</v>
      </c>
      <c r="H16" s="36">
        <f t="shared" si="15"/>
        <v>8</v>
      </c>
      <c r="I16" s="36">
        <f t="shared" si="15"/>
        <v>122</v>
      </c>
      <c r="J16" s="53">
        <f t="shared" si="3"/>
        <v>-19.270365872973972</v>
      </c>
      <c r="K16" s="53">
        <v>2.752909410424853</v>
      </c>
      <c r="L16" s="53">
        <v>22.023275283398824</v>
      </c>
      <c r="M16" s="36">
        <f t="shared" ref="M16:U16" si="16">M36+M37+M38</f>
        <v>-2</v>
      </c>
      <c r="N16" s="36">
        <f t="shared" si="16"/>
        <v>6</v>
      </c>
      <c r="O16" s="36">
        <f t="shared" si="16"/>
        <v>119</v>
      </c>
      <c r="P16" s="36">
        <f t="shared" si="16"/>
        <v>5</v>
      </c>
      <c r="Q16" s="36">
        <f t="shared" si="16"/>
        <v>1</v>
      </c>
      <c r="R16" s="36">
        <f t="shared" si="16"/>
        <v>8</v>
      </c>
      <c r="S16" s="36">
        <f t="shared" si="16"/>
        <v>131</v>
      </c>
      <c r="T16" s="36">
        <f t="shared" si="16"/>
        <v>3</v>
      </c>
      <c r="U16" s="36">
        <f t="shared" si="16"/>
        <v>5</v>
      </c>
      <c r="V16" s="53">
        <v>-5.5058188208497079</v>
      </c>
    </row>
    <row r="17" spans="1:22" ht="15" customHeight="1" x14ac:dyDescent="0.2">
      <c r="A17" s="6" t="s">
        <v>21</v>
      </c>
      <c r="B17" s="35">
        <f t="shared" ref="B17:I17" si="17">B12+B13+B20</f>
        <v>-102</v>
      </c>
      <c r="C17" s="35">
        <f t="shared" si="17"/>
        <v>-8</v>
      </c>
      <c r="D17" s="35">
        <f t="shared" si="17"/>
        <v>-833</v>
      </c>
      <c r="E17" s="35">
        <f t="shared" si="17"/>
        <v>-108</v>
      </c>
      <c r="F17" s="35">
        <f t="shared" si="17"/>
        <v>78</v>
      </c>
      <c r="G17" s="35">
        <f t="shared" si="17"/>
        <v>772</v>
      </c>
      <c r="H17" s="35">
        <f t="shared" si="17"/>
        <v>186</v>
      </c>
      <c r="I17" s="35">
        <f t="shared" si="17"/>
        <v>1520</v>
      </c>
      <c r="J17" s="48">
        <f t="shared" si="3"/>
        <v>-11.950575185852362</v>
      </c>
      <c r="K17" s="48">
        <v>8.6309709675600388</v>
      </c>
      <c r="L17" s="48">
        <v>20.5815461534124</v>
      </c>
      <c r="M17" s="35">
        <f t="shared" ref="M17:U17" si="18">M12+M13+M20</f>
        <v>6</v>
      </c>
      <c r="N17" s="35">
        <f t="shared" si="18"/>
        <v>143</v>
      </c>
      <c r="O17" s="35">
        <f t="shared" si="18"/>
        <v>3019</v>
      </c>
      <c r="P17" s="35">
        <f t="shared" si="18"/>
        <v>98</v>
      </c>
      <c r="Q17" s="35">
        <f t="shared" si="18"/>
        <v>45</v>
      </c>
      <c r="R17" s="35">
        <f t="shared" si="18"/>
        <v>137</v>
      </c>
      <c r="S17" s="35">
        <f t="shared" si="18"/>
        <v>3104</v>
      </c>
      <c r="T17" s="35">
        <f t="shared" si="18"/>
        <v>96</v>
      </c>
      <c r="U17" s="35">
        <f t="shared" si="18"/>
        <v>41</v>
      </c>
      <c r="V17" s="48">
        <v>0.66392084365846493</v>
      </c>
    </row>
    <row r="18" spans="1:22" ht="15" customHeight="1" x14ac:dyDescent="0.2">
      <c r="A18" s="4" t="s">
        <v>20</v>
      </c>
      <c r="B18" s="37">
        <f t="shared" ref="B18:I18" si="19">B14+B22</f>
        <v>-79</v>
      </c>
      <c r="C18" s="37">
        <f t="shared" si="19"/>
        <v>-31</v>
      </c>
      <c r="D18" s="37">
        <f t="shared" si="19"/>
        <v>-634</v>
      </c>
      <c r="E18" s="37">
        <f t="shared" si="19"/>
        <v>-76</v>
      </c>
      <c r="F18" s="37">
        <f t="shared" si="19"/>
        <v>10</v>
      </c>
      <c r="G18" s="37">
        <f t="shared" si="19"/>
        <v>324</v>
      </c>
      <c r="H18" s="37">
        <f t="shared" si="19"/>
        <v>86</v>
      </c>
      <c r="I18" s="37">
        <f t="shared" si="19"/>
        <v>813</v>
      </c>
      <c r="J18" s="49">
        <f t="shared" si="3"/>
        <v>-19.647353379677668</v>
      </c>
      <c r="K18" s="49">
        <v>2.5851780762733769</v>
      </c>
      <c r="L18" s="49">
        <v>22.232531455951044</v>
      </c>
      <c r="M18" s="37">
        <f t="shared" ref="M18:U18" si="20">M14+M22</f>
        <v>-3</v>
      </c>
      <c r="N18" s="37">
        <f t="shared" si="20"/>
        <v>82</v>
      </c>
      <c r="O18" s="37">
        <f t="shared" si="20"/>
        <v>1356</v>
      </c>
      <c r="P18" s="37">
        <f t="shared" si="20"/>
        <v>53</v>
      </c>
      <c r="Q18" s="37">
        <f t="shared" si="20"/>
        <v>29</v>
      </c>
      <c r="R18" s="37">
        <f t="shared" si="20"/>
        <v>85</v>
      </c>
      <c r="S18" s="37">
        <f t="shared" si="20"/>
        <v>1501</v>
      </c>
      <c r="T18" s="37">
        <f t="shared" si="20"/>
        <v>35</v>
      </c>
      <c r="U18" s="37">
        <f t="shared" si="20"/>
        <v>50</v>
      </c>
      <c r="V18" s="49">
        <v>-0.77555342288201246</v>
      </c>
    </row>
    <row r="19" spans="1:22" ht="15" customHeight="1" x14ac:dyDescent="0.2">
      <c r="A19" s="2" t="s">
        <v>19</v>
      </c>
      <c r="B19" s="36">
        <f t="shared" ref="B19:I19" si="21">B15+B16+B21+B23</f>
        <v>-88</v>
      </c>
      <c r="C19" s="36">
        <f t="shared" si="21"/>
        <v>-4</v>
      </c>
      <c r="D19" s="36">
        <f t="shared" si="21"/>
        <v>-874</v>
      </c>
      <c r="E19" s="36">
        <f t="shared" si="21"/>
        <v>-126</v>
      </c>
      <c r="F19" s="36">
        <f t="shared" si="21"/>
        <v>56</v>
      </c>
      <c r="G19" s="36">
        <f t="shared" si="21"/>
        <v>836</v>
      </c>
      <c r="H19" s="36">
        <f t="shared" si="21"/>
        <v>182</v>
      </c>
      <c r="I19" s="36">
        <f t="shared" si="21"/>
        <v>1649</v>
      </c>
      <c r="J19" s="53">
        <f t="shared" si="3"/>
        <v>-13.836876494369124</v>
      </c>
      <c r="K19" s="53">
        <v>6.149722886386277</v>
      </c>
      <c r="L19" s="53">
        <v>19.986599380755401</v>
      </c>
      <c r="M19" s="36">
        <f t="shared" ref="M19:U19" si="22">M15+M16+M21+M23</f>
        <v>38</v>
      </c>
      <c r="N19" s="36">
        <f t="shared" si="22"/>
        <v>228</v>
      </c>
      <c r="O19" s="36">
        <f t="shared" si="22"/>
        <v>3975</v>
      </c>
      <c r="P19" s="36">
        <f t="shared" si="22"/>
        <v>151</v>
      </c>
      <c r="Q19" s="36">
        <f t="shared" si="22"/>
        <v>77</v>
      </c>
      <c r="R19" s="36">
        <f t="shared" si="22"/>
        <v>190</v>
      </c>
      <c r="S19" s="36">
        <f t="shared" si="22"/>
        <v>4036</v>
      </c>
      <c r="T19" s="36">
        <f t="shared" si="22"/>
        <v>130</v>
      </c>
      <c r="U19" s="36">
        <f t="shared" si="22"/>
        <v>60</v>
      </c>
      <c r="V19" s="53">
        <v>4.173026244333542</v>
      </c>
    </row>
    <row r="20" spans="1:22" ht="15" customHeight="1" x14ac:dyDescent="0.2">
      <c r="A20" s="5" t="s">
        <v>18</v>
      </c>
      <c r="B20" s="40">
        <f>E20+M20</f>
        <v>-70</v>
      </c>
      <c r="C20" s="40">
        <v>-13</v>
      </c>
      <c r="D20" s="40">
        <f>G20-I20+O20-S20</f>
        <v>-512</v>
      </c>
      <c r="E20" s="40">
        <f>F20-H20</f>
        <v>-90</v>
      </c>
      <c r="F20" s="40">
        <v>67</v>
      </c>
      <c r="G20" s="40">
        <v>683</v>
      </c>
      <c r="H20" s="40">
        <v>157</v>
      </c>
      <c r="I20" s="40">
        <v>1200</v>
      </c>
      <c r="J20" s="61">
        <f t="shared" si="3"/>
        <v>-11.768309393690252</v>
      </c>
      <c r="K20" s="61">
        <v>8.7608525486360769</v>
      </c>
      <c r="L20" s="61">
        <v>20.529161942326329</v>
      </c>
      <c r="M20" s="40">
        <f>N20-R20</f>
        <v>20</v>
      </c>
      <c r="N20" s="40">
        <f>SUM(P20:Q20)</f>
        <v>132</v>
      </c>
      <c r="O20" s="41">
        <v>2591</v>
      </c>
      <c r="P20" s="41">
        <v>94</v>
      </c>
      <c r="Q20" s="41">
        <v>38</v>
      </c>
      <c r="R20" s="41">
        <f>SUM(T20:U20)</f>
        <v>112</v>
      </c>
      <c r="S20" s="41">
        <v>2586</v>
      </c>
      <c r="T20" s="41">
        <v>89</v>
      </c>
      <c r="U20" s="41">
        <v>23</v>
      </c>
      <c r="V20" s="52">
        <v>2.6151798652644977</v>
      </c>
    </row>
    <row r="21" spans="1:22" ht="15" customHeight="1" x14ac:dyDescent="0.2">
      <c r="A21" s="3" t="s">
        <v>17</v>
      </c>
      <c r="B21" s="42">
        <f t="shared" ref="B21:B38" si="23">E21+M21</f>
        <v>-40</v>
      </c>
      <c r="C21" s="42">
        <v>-23</v>
      </c>
      <c r="D21" s="42">
        <f t="shared" ref="D21:D38" si="24">G21-I21+O21-S21</f>
        <v>-335</v>
      </c>
      <c r="E21" s="42">
        <f t="shared" ref="E21:E38" si="25">F21-H21</f>
        <v>-75</v>
      </c>
      <c r="F21" s="42">
        <v>46</v>
      </c>
      <c r="G21" s="42">
        <v>622</v>
      </c>
      <c r="H21" s="42">
        <v>121</v>
      </c>
      <c r="I21" s="42">
        <v>953</v>
      </c>
      <c r="J21" s="62">
        <f t="shared" si="3"/>
        <v>-12.775263170421313</v>
      </c>
      <c r="K21" s="62">
        <v>7.8354947445250698</v>
      </c>
      <c r="L21" s="62">
        <v>20.610757914946383</v>
      </c>
      <c r="M21" s="42">
        <f t="shared" ref="M21:M38" si="26">N21-R21</f>
        <v>35</v>
      </c>
      <c r="N21" s="42">
        <f>SUM(P21:Q21)</f>
        <v>156</v>
      </c>
      <c r="O21" s="42">
        <v>2628</v>
      </c>
      <c r="P21" s="42">
        <v>112</v>
      </c>
      <c r="Q21" s="42">
        <v>44</v>
      </c>
      <c r="R21" s="42">
        <f t="shared" ref="R21:R38" si="27">SUM(T21:U21)</f>
        <v>121</v>
      </c>
      <c r="S21" s="42">
        <v>2632</v>
      </c>
      <c r="T21" s="42">
        <v>91</v>
      </c>
      <c r="U21" s="42">
        <v>30</v>
      </c>
      <c r="V21" s="49">
        <v>5.9617894795299406</v>
      </c>
    </row>
    <row r="22" spans="1:22" ht="15" customHeight="1" x14ac:dyDescent="0.2">
      <c r="A22" s="3" t="s">
        <v>16</v>
      </c>
      <c r="B22" s="42">
        <f t="shared" si="23"/>
        <v>-32</v>
      </c>
      <c r="C22" s="42">
        <v>-7</v>
      </c>
      <c r="D22" s="42">
        <f t="shared" si="24"/>
        <v>-288</v>
      </c>
      <c r="E22" s="42">
        <f t="shared" si="25"/>
        <v>-29</v>
      </c>
      <c r="F22" s="42">
        <v>6</v>
      </c>
      <c r="G22" s="42">
        <v>143</v>
      </c>
      <c r="H22" s="42">
        <v>35</v>
      </c>
      <c r="I22" s="42">
        <v>349</v>
      </c>
      <c r="J22" s="62">
        <f t="shared" si="3"/>
        <v>-16.107727752770348</v>
      </c>
      <c r="K22" s="62">
        <v>3.3326333281593818</v>
      </c>
      <c r="L22" s="62">
        <v>19.44036108092973</v>
      </c>
      <c r="M22" s="42">
        <f>N22-R22</f>
        <v>-3</v>
      </c>
      <c r="N22" s="42">
        <f t="shared" ref="N22:N38" si="28">SUM(P22:Q22)</f>
        <v>35</v>
      </c>
      <c r="O22" s="42">
        <v>677</v>
      </c>
      <c r="P22" s="42">
        <v>28</v>
      </c>
      <c r="Q22" s="42">
        <v>7</v>
      </c>
      <c r="R22" s="42">
        <f t="shared" si="27"/>
        <v>38</v>
      </c>
      <c r="S22" s="42">
        <v>759</v>
      </c>
      <c r="T22" s="42">
        <v>13</v>
      </c>
      <c r="U22" s="42">
        <v>25</v>
      </c>
      <c r="V22" s="49">
        <v>-1.6663166640796909</v>
      </c>
    </row>
    <row r="23" spans="1:22" ht="15" customHeight="1" x14ac:dyDescent="0.2">
      <c r="A23" s="1" t="s">
        <v>15</v>
      </c>
      <c r="B23" s="43">
        <f t="shared" si="23"/>
        <v>-19</v>
      </c>
      <c r="C23" s="43">
        <v>-11</v>
      </c>
      <c r="D23" s="43">
        <f t="shared" si="24"/>
        <v>-127</v>
      </c>
      <c r="E23" s="43">
        <f t="shared" si="25"/>
        <v>-14</v>
      </c>
      <c r="F23" s="43">
        <v>3</v>
      </c>
      <c r="G23" s="43">
        <v>105</v>
      </c>
      <c r="H23" s="43">
        <v>17</v>
      </c>
      <c r="I23" s="43">
        <v>231</v>
      </c>
      <c r="J23" s="63">
        <f t="shared" si="3"/>
        <v>-10.706593250027236</v>
      </c>
      <c r="K23" s="63">
        <v>2.2942699821486938</v>
      </c>
      <c r="L23" s="63">
        <v>13.000863232175931</v>
      </c>
      <c r="M23" s="43">
        <f t="shared" si="26"/>
        <v>-5</v>
      </c>
      <c r="N23" s="43">
        <f t="shared" si="28"/>
        <v>30</v>
      </c>
      <c r="O23" s="43">
        <v>661</v>
      </c>
      <c r="P23" s="43">
        <v>21</v>
      </c>
      <c r="Q23" s="43">
        <v>9</v>
      </c>
      <c r="R23" s="43">
        <f t="shared" si="27"/>
        <v>35</v>
      </c>
      <c r="S23" s="47">
        <v>662</v>
      </c>
      <c r="T23" s="47">
        <v>24</v>
      </c>
      <c r="U23" s="47">
        <v>11</v>
      </c>
      <c r="V23" s="54">
        <v>-3.8237833035811555</v>
      </c>
    </row>
    <row r="24" spans="1:22" ht="15" customHeight="1" x14ac:dyDescent="0.2">
      <c r="A24" s="7" t="s">
        <v>14</v>
      </c>
      <c r="B24" s="45">
        <f t="shared" si="23"/>
        <v>-5</v>
      </c>
      <c r="C24" s="45">
        <v>-4</v>
      </c>
      <c r="D24" s="45">
        <f t="shared" si="24"/>
        <v>-66</v>
      </c>
      <c r="E24" s="40">
        <f t="shared" si="25"/>
        <v>0</v>
      </c>
      <c r="F24" s="45">
        <v>4</v>
      </c>
      <c r="G24" s="45">
        <v>32</v>
      </c>
      <c r="H24" s="45">
        <v>4</v>
      </c>
      <c r="I24" s="46">
        <v>104</v>
      </c>
      <c r="J24" s="73">
        <f t="shared" si="3"/>
        <v>0</v>
      </c>
      <c r="K24" s="73">
        <v>9.3501636278634876</v>
      </c>
      <c r="L24" s="73">
        <v>9.3501636278634876</v>
      </c>
      <c r="M24" s="40">
        <f t="shared" si="26"/>
        <v>-5</v>
      </c>
      <c r="N24" s="45">
        <f t="shared" si="28"/>
        <v>4</v>
      </c>
      <c r="O24" s="45">
        <v>166</v>
      </c>
      <c r="P24" s="45">
        <v>1</v>
      </c>
      <c r="Q24" s="45">
        <v>3</v>
      </c>
      <c r="R24" s="45">
        <f t="shared" si="27"/>
        <v>9</v>
      </c>
      <c r="S24" s="45">
        <v>160</v>
      </c>
      <c r="T24" s="45">
        <v>5</v>
      </c>
      <c r="U24" s="45">
        <v>4</v>
      </c>
      <c r="V24" s="51">
        <v>-11.687704534829358</v>
      </c>
    </row>
    <row r="25" spans="1:22" ht="15" customHeight="1" x14ac:dyDescent="0.2">
      <c r="A25" s="5" t="s">
        <v>13</v>
      </c>
      <c r="B25" s="40">
        <f t="shared" si="23"/>
        <v>-1</v>
      </c>
      <c r="C25" s="40">
        <v>1</v>
      </c>
      <c r="D25" s="40">
        <f t="shared" si="24"/>
        <v>-33</v>
      </c>
      <c r="E25" s="40">
        <f t="shared" si="25"/>
        <v>-2</v>
      </c>
      <c r="F25" s="40">
        <v>1</v>
      </c>
      <c r="G25" s="40">
        <v>6</v>
      </c>
      <c r="H25" s="40">
        <v>3</v>
      </c>
      <c r="I25" s="40">
        <v>25</v>
      </c>
      <c r="J25" s="61">
        <f t="shared" si="3"/>
        <v>-18.718908661982663</v>
      </c>
      <c r="K25" s="61">
        <v>9.3594543309913334</v>
      </c>
      <c r="L25" s="61">
        <v>28.078362992973997</v>
      </c>
      <c r="M25" s="40">
        <f t="shared" si="26"/>
        <v>1</v>
      </c>
      <c r="N25" s="40">
        <f t="shared" si="28"/>
        <v>1</v>
      </c>
      <c r="O25" s="40">
        <v>19</v>
      </c>
      <c r="P25" s="40">
        <v>0</v>
      </c>
      <c r="Q25" s="40">
        <v>1</v>
      </c>
      <c r="R25" s="40">
        <f t="shared" si="27"/>
        <v>0</v>
      </c>
      <c r="S25" s="41">
        <v>33</v>
      </c>
      <c r="T25" s="41">
        <v>0</v>
      </c>
      <c r="U25" s="41">
        <v>0</v>
      </c>
      <c r="V25" s="52">
        <v>9.3594543309913334</v>
      </c>
    </row>
    <row r="26" spans="1:22" ht="15" customHeight="1" x14ac:dyDescent="0.2">
      <c r="A26" s="3" t="s">
        <v>12</v>
      </c>
      <c r="B26" s="42">
        <f t="shared" si="23"/>
        <v>-7</v>
      </c>
      <c r="C26" s="42">
        <v>3</v>
      </c>
      <c r="D26" s="42">
        <f t="shared" si="24"/>
        <v>-60</v>
      </c>
      <c r="E26" s="42">
        <f t="shared" si="25"/>
        <v>-6</v>
      </c>
      <c r="F26" s="42">
        <v>1</v>
      </c>
      <c r="G26" s="42">
        <v>6</v>
      </c>
      <c r="H26" s="42">
        <v>7</v>
      </c>
      <c r="I26" s="42">
        <v>57</v>
      </c>
      <c r="J26" s="62">
        <f t="shared" si="3"/>
        <v>-24.954136803363681</v>
      </c>
      <c r="K26" s="62">
        <v>4.1590228005606136</v>
      </c>
      <c r="L26" s="62">
        <v>29.113159603924295</v>
      </c>
      <c r="M26" s="42">
        <f t="shared" si="26"/>
        <v>-1</v>
      </c>
      <c r="N26" s="42">
        <f t="shared" si="28"/>
        <v>3</v>
      </c>
      <c r="O26" s="42">
        <v>101</v>
      </c>
      <c r="P26" s="42">
        <v>3</v>
      </c>
      <c r="Q26" s="42">
        <v>0</v>
      </c>
      <c r="R26" s="42">
        <f t="shared" si="27"/>
        <v>4</v>
      </c>
      <c r="S26" s="42">
        <v>110</v>
      </c>
      <c r="T26" s="42">
        <v>1</v>
      </c>
      <c r="U26" s="42">
        <v>3</v>
      </c>
      <c r="V26" s="49">
        <v>-4.1590228005606154</v>
      </c>
    </row>
    <row r="27" spans="1:22" ht="15" customHeight="1" x14ac:dyDescent="0.2">
      <c r="A27" s="1" t="s">
        <v>11</v>
      </c>
      <c r="B27" s="43">
        <f t="shared" si="23"/>
        <v>-19</v>
      </c>
      <c r="C27" s="43">
        <v>5</v>
      </c>
      <c r="D27" s="43">
        <f t="shared" si="24"/>
        <v>-162</v>
      </c>
      <c r="E27" s="43">
        <f t="shared" si="25"/>
        <v>-10</v>
      </c>
      <c r="F27" s="43">
        <v>5</v>
      </c>
      <c r="G27" s="43">
        <v>45</v>
      </c>
      <c r="H27" s="43">
        <v>15</v>
      </c>
      <c r="I27" s="43">
        <v>134</v>
      </c>
      <c r="J27" s="63">
        <f t="shared" si="3"/>
        <v>-16.273937178143882</v>
      </c>
      <c r="K27" s="63">
        <v>8.1369685890719392</v>
      </c>
      <c r="L27" s="63">
        <v>24.410905767215823</v>
      </c>
      <c r="M27" s="43">
        <f t="shared" si="26"/>
        <v>-9</v>
      </c>
      <c r="N27" s="43">
        <f t="shared" si="28"/>
        <v>3</v>
      </c>
      <c r="O27" s="47">
        <v>142</v>
      </c>
      <c r="P27" s="47">
        <v>0</v>
      </c>
      <c r="Q27" s="47">
        <v>3</v>
      </c>
      <c r="R27" s="47">
        <f t="shared" si="27"/>
        <v>12</v>
      </c>
      <c r="S27" s="47">
        <v>215</v>
      </c>
      <c r="T27" s="47">
        <v>1</v>
      </c>
      <c r="U27" s="47">
        <v>11</v>
      </c>
      <c r="V27" s="54">
        <v>-14.646543460329493</v>
      </c>
    </row>
    <row r="28" spans="1:22" ht="15" customHeight="1" x14ac:dyDescent="0.2">
      <c r="A28" s="5" t="s">
        <v>10</v>
      </c>
      <c r="B28" s="40">
        <f t="shared" si="23"/>
        <v>-2</v>
      </c>
      <c r="C28" s="40">
        <v>5</v>
      </c>
      <c r="D28" s="40">
        <f t="shared" si="24"/>
        <v>-55</v>
      </c>
      <c r="E28" s="40">
        <f t="shared" si="25"/>
        <v>-6</v>
      </c>
      <c r="F28" s="40">
        <v>0</v>
      </c>
      <c r="G28" s="40">
        <v>13</v>
      </c>
      <c r="H28" s="40">
        <v>6</v>
      </c>
      <c r="I28" s="40">
        <v>63</v>
      </c>
      <c r="J28" s="61">
        <f t="shared" si="3"/>
        <v>-25.69849446719628</v>
      </c>
      <c r="K28" s="61">
        <v>0</v>
      </c>
      <c r="L28" s="61">
        <v>25.69849446719628</v>
      </c>
      <c r="M28" s="40">
        <f t="shared" si="26"/>
        <v>4</v>
      </c>
      <c r="N28" s="40">
        <f t="shared" si="28"/>
        <v>6</v>
      </c>
      <c r="O28" s="40">
        <v>60</v>
      </c>
      <c r="P28" s="40">
        <v>3</v>
      </c>
      <c r="Q28" s="40">
        <v>3</v>
      </c>
      <c r="R28" s="40">
        <f t="shared" si="27"/>
        <v>2</v>
      </c>
      <c r="S28" s="40">
        <v>65</v>
      </c>
      <c r="T28" s="40">
        <v>1</v>
      </c>
      <c r="U28" s="40">
        <v>1</v>
      </c>
      <c r="V28" s="48">
        <v>17.132329644797522</v>
      </c>
    </row>
    <row r="29" spans="1:22" ht="15" customHeight="1" x14ac:dyDescent="0.2">
      <c r="A29" s="3" t="s">
        <v>9</v>
      </c>
      <c r="B29" s="42">
        <f t="shared" si="23"/>
        <v>-22</v>
      </c>
      <c r="C29" s="42">
        <v>-11</v>
      </c>
      <c r="D29" s="42">
        <f t="shared" si="24"/>
        <v>-77</v>
      </c>
      <c r="E29" s="42">
        <f>F29-H29</f>
        <v>-14</v>
      </c>
      <c r="F29" s="42">
        <v>1</v>
      </c>
      <c r="G29" s="42">
        <v>68</v>
      </c>
      <c r="H29" s="42">
        <v>15</v>
      </c>
      <c r="I29" s="42">
        <v>156</v>
      </c>
      <c r="J29" s="62">
        <f t="shared" si="3"/>
        <v>-21.90256572912827</v>
      </c>
      <c r="K29" s="62">
        <v>1.5644689806520191</v>
      </c>
      <c r="L29" s="62">
        <v>23.46703470978029</v>
      </c>
      <c r="M29" s="42">
        <f t="shared" si="26"/>
        <v>-8</v>
      </c>
      <c r="N29" s="42">
        <f t="shared" si="28"/>
        <v>10</v>
      </c>
      <c r="O29" s="42">
        <v>271</v>
      </c>
      <c r="P29" s="42">
        <v>4</v>
      </c>
      <c r="Q29" s="42">
        <v>6</v>
      </c>
      <c r="R29" s="42">
        <f t="shared" si="27"/>
        <v>18</v>
      </c>
      <c r="S29" s="42">
        <v>260</v>
      </c>
      <c r="T29" s="42">
        <v>4</v>
      </c>
      <c r="U29" s="42">
        <v>14</v>
      </c>
      <c r="V29" s="49">
        <v>-12.515751845216155</v>
      </c>
    </row>
    <row r="30" spans="1:22" ht="15" customHeight="1" x14ac:dyDescent="0.2">
      <c r="A30" s="3" t="s">
        <v>8</v>
      </c>
      <c r="B30" s="42">
        <f t="shared" si="23"/>
        <v>-17</v>
      </c>
      <c r="C30" s="42">
        <v>-9</v>
      </c>
      <c r="D30" s="42">
        <f t="shared" si="24"/>
        <v>-127</v>
      </c>
      <c r="E30" s="42">
        <f t="shared" si="25"/>
        <v>-17</v>
      </c>
      <c r="F30" s="42">
        <v>3</v>
      </c>
      <c r="G30" s="42">
        <v>58</v>
      </c>
      <c r="H30" s="42">
        <v>20</v>
      </c>
      <c r="I30" s="42">
        <v>138</v>
      </c>
      <c r="J30" s="62">
        <f t="shared" si="3"/>
        <v>-26.979551195926764</v>
      </c>
      <c r="K30" s="62">
        <v>4.7610972698694285</v>
      </c>
      <c r="L30" s="62">
        <v>31.740648465796191</v>
      </c>
      <c r="M30" s="42">
        <f t="shared" si="26"/>
        <v>0</v>
      </c>
      <c r="N30" s="42">
        <f t="shared" si="28"/>
        <v>12</v>
      </c>
      <c r="O30" s="42">
        <v>169</v>
      </c>
      <c r="P30" s="42">
        <v>11</v>
      </c>
      <c r="Q30" s="42">
        <v>1</v>
      </c>
      <c r="R30" s="42">
        <f t="shared" si="27"/>
        <v>12</v>
      </c>
      <c r="S30" s="42">
        <v>216</v>
      </c>
      <c r="T30" s="42">
        <v>7</v>
      </c>
      <c r="U30" s="42">
        <v>5</v>
      </c>
      <c r="V30" s="49">
        <v>0</v>
      </c>
    </row>
    <row r="31" spans="1:22" ht="15" customHeight="1" x14ac:dyDescent="0.2">
      <c r="A31" s="1" t="s">
        <v>7</v>
      </c>
      <c r="B31" s="43">
        <f t="shared" si="23"/>
        <v>-6</v>
      </c>
      <c r="C31" s="43">
        <v>-9</v>
      </c>
      <c r="D31" s="43">
        <f t="shared" si="24"/>
        <v>-87</v>
      </c>
      <c r="E31" s="43">
        <f t="shared" si="25"/>
        <v>-10</v>
      </c>
      <c r="F31" s="43">
        <v>0</v>
      </c>
      <c r="G31" s="43">
        <v>42</v>
      </c>
      <c r="H31" s="43">
        <v>10</v>
      </c>
      <c r="I31" s="43">
        <v>107</v>
      </c>
      <c r="J31" s="63">
        <f t="shared" si="3"/>
        <v>-17.697570341781297</v>
      </c>
      <c r="K31" s="63">
        <v>0</v>
      </c>
      <c r="L31" s="63">
        <v>17.697570341781297</v>
      </c>
      <c r="M31" s="43">
        <f t="shared" si="26"/>
        <v>4</v>
      </c>
      <c r="N31" s="43">
        <f t="shared" si="28"/>
        <v>19</v>
      </c>
      <c r="O31" s="43">
        <v>179</v>
      </c>
      <c r="P31" s="43">
        <v>7</v>
      </c>
      <c r="Q31" s="43">
        <v>12</v>
      </c>
      <c r="R31" s="43">
        <f t="shared" si="27"/>
        <v>15</v>
      </c>
      <c r="S31" s="43">
        <v>201</v>
      </c>
      <c r="T31" s="43">
        <v>10</v>
      </c>
      <c r="U31" s="43">
        <v>5</v>
      </c>
      <c r="V31" s="53">
        <v>7.0790281367125196</v>
      </c>
    </row>
    <row r="32" spans="1:22" ht="15" customHeight="1" x14ac:dyDescent="0.2">
      <c r="A32" s="5" t="s">
        <v>6</v>
      </c>
      <c r="B32" s="40">
        <f t="shared" si="23"/>
        <v>6</v>
      </c>
      <c r="C32" s="40">
        <v>5</v>
      </c>
      <c r="D32" s="40">
        <f t="shared" si="24"/>
        <v>14</v>
      </c>
      <c r="E32" s="40">
        <f t="shared" si="25"/>
        <v>2</v>
      </c>
      <c r="F32" s="40">
        <v>3</v>
      </c>
      <c r="G32" s="40">
        <v>14</v>
      </c>
      <c r="H32" s="40">
        <v>1</v>
      </c>
      <c r="I32" s="40">
        <v>22</v>
      </c>
      <c r="J32" s="61">
        <f t="shared" si="3"/>
        <v>14.160184664326035</v>
      </c>
      <c r="K32" s="61">
        <v>21.240276996489051</v>
      </c>
      <c r="L32" s="61">
        <v>7.0800923321630167</v>
      </c>
      <c r="M32" s="40">
        <f t="shared" si="26"/>
        <v>4</v>
      </c>
      <c r="N32" s="40">
        <f t="shared" si="28"/>
        <v>7</v>
      </c>
      <c r="O32" s="41">
        <v>88</v>
      </c>
      <c r="P32" s="41">
        <v>4</v>
      </c>
      <c r="Q32" s="41">
        <v>3</v>
      </c>
      <c r="R32" s="41">
        <f t="shared" si="27"/>
        <v>3</v>
      </c>
      <c r="S32" s="41">
        <v>66</v>
      </c>
      <c r="T32" s="41">
        <v>1</v>
      </c>
      <c r="U32" s="41">
        <v>2</v>
      </c>
      <c r="V32" s="52">
        <v>28.320369328652063</v>
      </c>
    </row>
    <row r="33" spans="1:22" ht="15" customHeight="1" x14ac:dyDescent="0.2">
      <c r="A33" s="3" t="s">
        <v>5</v>
      </c>
      <c r="B33" s="42">
        <f t="shared" si="23"/>
        <v>-10</v>
      </c>
      <c r="C33" s="42">
        <v>12</v>
      </c>
      <c r="D33" s="42">
        <f t="shared" si="24"/>
        <v>-142</v>
      </c>
      <c r="E33" s="42">
        <f t="shared" si="25"/>
        <v>-16</v>
      </c>
      <c r="F33" s="42">
        <v>1</v>
      </c>
      <c r="G33" s="42">
        <v>24</v>
      </c>
      <c r="H33" s="42">
        <v>17</v>
      </c>
      <c r="I33" s="42">
        <v>145</v>
      </c>
      <c r="J33" s="62">
        <f t="shared" si="3"/>
        <v>-26.695068268980236</v>
      </c>
      <c r="K33" s="62">
        <v>1.6684417668112648</v>
      </c>
      <c r="L33" s="62">
        <v>28.363510035791503</v>
      </c>
      <c r="M33" s="42">
        <f t="shared" si="26"/>
        <v>6</v>
      </c>
      <c r="N33" s="42">
        <f t="shared" si="28"/>
        <v>15</v>
      </c>
      <c r="O33" s="42">
        <v>213</v>
      </c>
      <c r="P33" s="42">
        <v>5</v>
      </c>
      <c r="Q33" s="42">
        <v>10</v>
      </c>
      <c r="R33" s="42">
        <f t="shared" si="27"/>
        <v>9</v>
      </c>
      <c r="S33" s="42">
        <v>234</v>
      </c>
      <c r="T33" s="42">
        <v>4</v>
      </c>
      <c r="U33" s="42">
        <v>5</v>
      </c>
      <c r="V33" s="49">
        <v>10.010650600867592</v>
      </c>
    </row>
    <row r="34" spans="1:22" ht="15" customHeight="1" x14ac:dyDescent="0.2">
      <c r="A34" s="3" t="s">
        <v>4</v>
      </c>
      <c r="B34" s="42">
        <f t="shared" si="23"/>
        <v>-2</v>
      </c>
      <c r="C34" s="42">
        <v>13</v>
      </c>
      <c r="D34" s="42">
        <f t="shared" si="24"/>
        <v>-51</v>
      </c>
      <c r="E34" s="42">
        <f t="shared" si="25"/>
        <v>-6</v>
      </c>
      <c r="F34" s="42">
        <v>2</v>
      </c>
      <c r="G34" s="42">
        <v>29</v>
      </c>
      <c r="H34" s="42">
        <v>8</v>
      </c>
      <c r="I34" s="42">
        <v>73</v>
      </c>
      <c r="J34" s="62">
        <f t="shared" si="3"/>
        <v>-14.659713901291259</v>
      </c>
      <c r="K34" s="62">
        <v>4.8865713004304192</v>
      </c>
      <c r="L34" s="62">
        <v>19.546285201721677</v>
      </c>
      <c r="M34" s="42">
        <f t="shared" si="26"/>
        <v>4</v>
      </c>
      <c r="N34" s="42">
        <f t="shared" si="28"/>
        <v>10</v>
      </c>
      <c r="O34" s="42">
        <v>147</v>
      </c>
      <c r="P34" s="42">
        <v>3</v>
      </c>
      <c r="Q34" s="42">
        <v>7</v>
      </c>
      <c r="R34" s="42">
        <f t="shared" si="27"/>
        <v>6</v>
      </c>
      <c r="S34" s="42">
        <v>154</v>
      </c>
      <c r="T34" s="42">
        <v>3</v>
      </c>
      <c r="U34" s="42">
        <v>3</v>
      </c>
      <c r="V34" s="49">
        <v>9.7731426008608402</v>
      </c>
    </row>
    <row r="35" spans="1:22" ht="15" customHeight="1" x14ac:dyDescent="0.2">
      <c r="A35" s="1" t="s">
        <v>3</v>
      </c>
      <c r="B35" s="43">
        <f t="shared" si="23"/>
        <v>-14</v>
      </c>
      <c r="C35" s="43">
        <v>-1</v>
      </c>
      <c r="D35" s="43">
        <f t="shared" si="24"/>
        <v>-116</v>
      </c>
      <c r="E35" s="43">
        <f t="shared" si="25"/>
        <v>-10</v>
      </c>
      <c r="F35" s="43">
        <v>0</v>
      </c>
      <c r="G35" s="43">
        <v>25</v>
      </c>
      <c r="H35" s="43">
        <v>10</v>
      </c>
      <c r="I35" s="43">
        <v>103</v>
      </c>
      <c r="J35" s="63">
        <f t="shared" si="3"/>
        <v>-24.117561549338586</v>
      </c>
      <c r="K35" s="63">
        <v>0</v>
      </c>
      <c r="L35" s="63">
        <v>24.117561549338586</v>
      </c>
      <c r="M35" s="43">
        <f>N35-R35</f>
        <v>-4</v>
      </c>
      <c r="N35" s="43">
        <f t="shared" si="28"/>
        <v>4</v>
      </c>
      <c r="O35" s="47">
        <v>119</v>
      </c>
      <c r="P35" s="47">
        <v>1</v>
      </c>
      <c r="Q35" s="47">
        <v>3</v>
      </c>
      <c r="R35" s="47">
        <f t="shared" si="27"/>
        <v>8</v>
      </c>
      <c r="S35" s="47">
        <v>157</v>
      </c>
      <c r="T35" s="47">
        <v>4</v>
      </c>
      <c r="U35" s="47">
        <v>4</v>
      </c>
      <c r="V35" s="54">
        <v>-9.6470246197354328</v>
      </c>
    </row>
    <row r="36" spans="1:22" ht="15" customHeight="1" x14ac:dyDescent="0.2">
      <c r="A36" s="5" t="s">
        <v>2</v>
      </c>
      <c r="B36" s="40">
        <f t="shared" si="23"/>
        <v>-3</v>
      </c>
      <c r="C36" s="40">
        <v>2</v>
      </c>
      <c r="D36" s="40">
        <f t="shared" si="24"/>
        <v>-58</v>
      </c>
      <c r="E36" s="40">
        <f t="shared" si="25"/>
        <v>-4</v>
      </c>
      <c r="F36" s="40">
        <v>1</v>
      </c>
      <c r="G36" s="40">
        <v>6</v>
      </c>
      <c r="H36" s="40">
        <v>5</v>
      </c>
      <c r="I36" s="40">
        <v>60</v>
      </c>
      <c r="J36" s="61">
        <f t="shared" si="3"/>
        <v>-25.293648868715568</v>
      </c>
      <c r="K36" s="61">
        <v>6.323412217178892</v>
      </c>
      <c r="L36" s="61">
        <v>31.617061085894459</v>
      </c>
      <c r="M36" s="40">
        <f t="shared" si="26"/>
        <v>1</v>
      </c>
      <c r="N36" s="40">
        <f t="shared" si="28"/>
        <v>5</v>
      </c>
      <c r="O36" s="40">
        <v>43</v>
      </c>
      <c r="P36" s="40">
        <v>4</v>
      </c>
      <c r="Q36" s="40">
        <v>1</v>
      </c>
      <c r="R36" s="40">
        <f t="shared" si="27"/>
        <v>4</v>
      </c>
      <c r="S36" s="40">
        <v>47</v>
      </c>
      <c r="T36" s="40">
        <v>2</v>
      </c>
      <c r="U36" s="40">
        <v>2</v>
      </c>
      <c r="V36" s="48">
        <v>6.3234122171788911</v>
      </c>
    </row>
    <row r="37" spans="1:22" ht="15" customHeight="1" x14ac:dyDescent="0.2">
      <c r="A37" s="3" t="s">
        <v>1</v>
      </c>
      <c r="B37" s="42">
        <f t="shared" si="23"/>
        <v>-1</v>
      </c>
      <c r="C37" s="42">
        <v>0</v>
      </c>
      <c r="D37" s="42">
        <f t="shared" si="24"/>
        <v>-26</v>
      </c>
      <c r="E37" s="42">
        <f t="shared" si="25"/>
        <v>0</v>
      </c>
      <c r="F37" s="42">
        <v>0</v>
      </c>
      <c r="G37" s="42">
        <v>4</v>
      </c>
      <c r="H37" s="42">
        <v>0</v>
      </c>
      <c r="I37" s="42">
        <v>32</v>
      </c>
      <c r="J37" s="62">
        <f t="shared" si="3"/>
        <v>0</v>
      </c>
      <c r="K37" s="62">
        <v>0</v>
      </c>
      <c r="L37" s="62">
        <v>0</v>
      </c>
      <c r="M37" s="42">
        <f t="shared" si="26"/>
        <v>-1</v>
      </c>
      <c r="N37" s="42">
        <f t="shared" si="28"/>
        <v>1</v>
      </c>
      <c r="O37" s="42">
        <v>52</v>
      </c>
      <c r="P37" s="42">
        <v>1</v>
      </c>
      <c r="Q37" s="42">
        <v>0</v>
      </c>
      <c r="R37" s="42">
        <f t="shared" si="27"/>
        <v>2</v>
      </c>
      <c r="S37" s="42">
        <v>50</v>
      </c>
      <c r="T37" s="42">
        <v>0</v>
      </c>
      <c r="U37" s="42">
        <v>2</v>
      </c>
      <c r="V37" s="49">
        <v>-9.3594543309913334</v>
      </c>
    </row>
    <row r="38" spans="1:22" ht="15" customHeight="1" x14ac:dyDescent="0.2">
      <c r="A38" s="1" t="s">
        <v>0</v>
      </c>
      <c r="B38" s="43">
        <f t="shared" si="23"/>
        <v>-5</v>
      </c>
      <c r="C38" s="43">
        <v>-1</v>
      </c>
      <c r="D38" s="43">
        <f t="shared" si="24"/>
        <v>-33</v>
      </c>
      <c r="E38" s="43">
        <f t="shared" si="25"/>
        <v>-3</v>
      </c>
      <c r="F38" s="43">
        <v>0</v>
      </c>
      <c r="G38" s="43">
        <v>7</v>
      </c>
      <c r="H38" s="43">
        <v>3</v>
      </c>
      <c r="I38" s="43">
        <v>30</v>
      </c>
      <c r="J38" s="63">
        <f t="shared" si="3"/>
        <v>-30.529456045947526</v>
      </c>
      <c r="K38" s="63">
        <v>0</v>
      </c>
      <c r="L38" s="63">
        <v>30.529456045947526</v>
      </c>
      <c r="M38" s="43">
        <f t="shared" si="26"/>
        <v>-2</v>
      </c>
      <c r="N38" s="43">
        <f t="shared" si="28"/>
        <v>0</v>
      </c>
      <c r="O38" s="43">
        <v>24</v>
      </c>
      <c r="P38" s="43">
        <v>0</v>
      </c>
      <c r="Q38" s="43">
        <v>0</v>
      </c>
      <c r="R38" s="43">
        <f t="shared" si="27"/>
        <v>2</v>
      </c>
      <c r="S38" s="43">
        <v>34</v>
      </c>
      <c r="T38" s="43">
        <v>1</v>
      </c>
      <c r="U38" s="43">
        <v>1</v>
      </c>
      <c r="V38" s="53">
        <v>-20.352970697298353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-315</v>
      </c>
      <c r="C9" s="34">
        <f t="shared" si="0"/>
        <v>-48</v>
      </c>
      <c r="D9" s="34">
        <f t="shared" si="0"/>
        <v>-2881</v>
      </c>
      <c r="E9" s="34">
        <f t="shared" si="0"/>
        <v>-293</v>
      </c>
      <c r="F9" s="34">
        <f t="shared" si="0"/>
        <v>165</v>
      </c>
      <c r="G9" s="34">
        <f t="shared" si="0"/>
        <v>1835</v>
      </c>
      <c r="H9" s="34">
        <f t="shared" si="0"/>
        <v>458</v>
      </c>
      <c r="I9" s="34">
        <f t="shared" si="0"/>
        <v>4228</v>
      </c>
      <c r="J9" s="51">
        <f>K9-L9</f>
        <v>-12.207194831258313</v>
      </c>
      <c r="K9" s="51">
        <v>6.8743588640191895</v>
      </c>
      <c r="L9" s="51">
        <v>19.081553695277503</v>
      </c>
      <c r="M9" s="34">
        <f t="shared" ref="M9:U9" si="1">M10+M11</f>
        <v>-22</v>
      </c>
      <c r="N9" s="34">
        <f t="shared" si="1"/>
        <v>425</v>
      </c>
      <c r="O9" s="34">
        <f t="shared" si="1"/>
        <v>7342</v>
      </c>
      <c r="P9" s="34">
        <f t="shared" si="1"/>
        <v>255</v>
      </c>
      <c r="Q9" s="34">
        <f t="shared" si="1"/>
        <v>170</v>
      </c>
      <c r="R9" s="34">
        <f>R10+R11</f>
        <v>447</v>
      </c>
      <c r="S9" s="34">
        <f t="shared" si="1"/>
        <v>7830</v>
      </c>
      <c r="T9" s="34">
        <f t="shared" si="1"/>
        <v>277</v>
      </c>
      <c r="U9" s="34">
        <f t="shared" si="1"/>
        <v>170</v>
      </c>
      <c r="V9" s="51">
        <v>-0.91658118186922266</v>
      </c>
    </row>
    <row r="10" spans="1:22" ht="15" customHeight="1" x14ac:dyDescent="0.2">
      <c r="A10" s="6" t="s">
        <v>28</v>
      </c>
      <c r="B10" s="35">
        <f t="shared" ref="B10:I10" si="2">B20+B21+B22+B23</f>
        <v>-198</v>
      </c>
      <c r="C10" s="35">
        <f t="shared" si="2"/>
        <v>-54</v>
      </c>
      <c r="D10" s="35">
        <f t="shared" si="2"/>
        <v>-1653</v>
      </c>
      <c r="E10" s="35">
        <f t="shared" si="2"/>
        <v>-177</v>
      </c>
      <c r="F10" s="35">
        <f t="shared" si="2"/>
        <v>132</v>
      </c>
      <c r="G10" s="35">
        <f t="shared" si="2"/>
        <v>1441</v>
      </c>
      <c r="H10" s="35">
        <f t="shared" si="2"/>
        <v>309</v>
      </c>
      <c r="I10" s="35">
        <f t="shared" si="2"/>
        <v>2852</v>
      </c>
      <c r="J10" s="48">
        <f t="shared" ref="J10:J38" si="3">K10-L10</f>
        <v>-9.7983114539007712</v>
      </c>
      <c r="K10" s="48">
        <v>7.3072153215531142</v>
      </c>
      <c r="L10" s="48">
        <v>17.105526775453885</v>
      </c>
      <c r="M10" s="35">
        <f t="shared" ref="M10:U10" si="4">M20+M21+M22+M23</f>
        <v>-21</v>
      </c>
      <c r="N10" s="35">
        <f t="shared" si="4"/>
        <v>296</v>
      </c>
      <c r="O10" s="35">
        <f t="shared" si="4"/>
        <v>5489</v>
      </c>
      <c r="P10" s="35">
        <f t="shared" si="4"/>
        <v>198</v>
      </c>
      <c r="Q10" s="35">
        <f t="shared" si="4"/>
        <v>98</v>
      </c>
      <c r="R10" s="35">
        <f t="shared" si="4"/>
        <v>317</v>
      </c>
      <c r="S10" s="35">
        <f t="shared" si="4"/>
        <v>5731</v>
      </c>
      <c r="T10" s="35">
        <f t="shared" si="4"/>
        <v>209</v>
      </c>
      <c r="U10" s="35">
        <f t="shared" si="4"/>
        <v>108</v>
      </c>
      <c r="V10" s="48">
        <v>-1.1625115284289009</v>
      </c>
    </row>
    <row r="11" spans="1:22" ht="15" customHeight="1" x14ac:dyDescent="0.2">
      <c r="A11" s="2" t="s">
        <v>27</v>
      </c>
      <c r="B11" s="36">
        <f t="shared" ref="B11:I11" si="5">B12+B13+B14+B15+B16</f>
        <v>-117</v>
      </c>
      <c r="C11" s="36">
        <f t="shared" si="5"/>
        <v>6</v>
      </c>
      <c r="D11" s="36">
        <f t="shared" si="5"/>
        <v>-1228</v>
      </c>
      <c r="E11" s="36">
        <f t="shared" si="5"/>
        <v>-116</v>
      </c>
      <c r="F11" s="36">
        <f t="shared" si="5"/>
        <v>33</v>
      </c>
      <c r="G11" s="36">
        <f t="shared" si="5"/>
        <v>394</v>
      </c>
      <c r="H11" s="36">
        <f t="shared" si="5"/>
        <v>149</v>
      </c>
      <c r="I11" s="36">
        <f t="shared" si="5"/>
        <v>1376</v>
      </c>
      <c r="J11" s="53">
        <f t="shared" si="3"/>
        <v>-19.53552152091002</v>
      </c>
      <c r="K11" s="53">
        <v>5.5575190533623333</v>
      </c>
      <c r="L11" s="53">
        <v>25.093040574272354</v>
      </c>
      <c r="M11" s="36">
        <f t="shared" ref="M11:U11" si="6">M12+M13+M14+M15+M16</f>
        <v>-1</v>
      </c>
      <c r="N11" s="36">
        <f t="shared" si="6"/>
        <v>129</v>
      </c>
      <c r="O11" s="36">
        <f t="shared" si="6"/>
        <v>1853</v>
      </c>
      <c r="P11" s="36">
        <f t="shared" si="6"/>
        <v>57</v>
      </c>
      <c r="Q11" s="36">
        <f t="shared" si="6"/>
        <v>72</v>
      </c>
      <c r="R11" s="36">
        <f t="shared" si="6"/>
        <v>130</v>
      </c>
      <c r="S11" s="36">
        <f t="shared" si="6"/>
        <v>2099</v>
      </c>
      <c r="T11" s="36">
        <f t="shared" si="6"/>
        <v>68</v>
      </c>
      <c r="U11" s="36">
        <f t="shared" si="6"/>
        <v>62</v>
      </c>
      <c r="V11" s="53">
        <v>-0.16840966828370796</v>
      </c>
    </row>
    <row r="12" spans="1:22" ht="15" customHeight="1" x14ac:dyDescent="0.2">
      <c r="A12" s="6" t="s">
        <v>26</v>
      </c>
      <c r="B12" s="35">
        <f t="shared" ref="B12:I12" si="7">B24</f>
        <v>-11</v>
      </c>
      <c r="C12" s="35">
        <f t="shared" si="7"/>
        <v>-14</v>
      </c>
      <c r="D12" s="35">
        <f t="shared" si="7"/>
        <v>-88</v>
      </c>
      <c r="E12" s="35">
        <f t="shared" si="7"/>
        <v>-12</v>
      </c>
      <c r="F12" s="35">
        <f t="shared" si="7"/>
        <v>3</v>
      </c>
      <c r="G12" s="35">
        <f t="shared" si="7"/>
        <v>32</v>
      </c>
      <c r="H12" s="35">
        <f t="shared" si="7"/>
        <v>15</v>
      </c>
      <c r="I12" s="35">
        <f t="shared" si="7"/>
        <v>105</v>
      </c>
      <c r="J12" s="48">
        <f t="shared" si="3"/>
        <v>-26.015526161046797</v>
      </c>
      <c r="K12" s="48">
        <v>6.5038815402616992</v>
      </c>
      <c r="L12" s="48">
        <v>32.519407701308495</v>
      </c>
      <c r="M12" s="35">
        <f t="shared" ref="M12:U12" si="8">M24</f>
        <v>1</v>
      </c>
      <c r="N12" s="35">
        <f t="shared" si="8"/>
        <v>13</v>
      </c>
      <c r="O12" s="35">
        <f t="shared" si="8"/>
        <v>155</v>
      </c>
      <c r="P12" s="35">
        <f t="shared" si="8"/>
        <v>11</v>
      </c>
      <c r="Q12" s="35">
        <f t="shared" si="8"/>
        <v>2</v>
      </c>
      <c r="R12" s="35">
        <f t="shared" si="8"/>
        <v>12</v>
      </c>
      <c r="S12" s="35">
        <f t="shared" si="8"/>
        <v>170</v>
      </c>
      <c r="T12" s="35">
        <f t="shared" si="8"/>
        <v>5</v>
      </c>
      <c r="U12" s="35">
        <f t="shared" si="8"/>
        <v>7</v>
      </c>
      <c r="V12" s="48">
        <v>2.1679605134205673</v>
      </c>
    </row>
    <row r="13" spans="1:22" ht="15" customHeight="1" x14ac:dyDescent="0.2">
      <c r="A13" s="4" t="s">
        <v>25</v>
      </c>
      <c r="B13" s="37">
        <f t="shared" ref="B13:I13" si="9">B25+B26+B27</f>
        <v>-27</v>
      </c>
      <c r="C13" s="37">
        <f t="shared" si="9"/>
        <v>11</v>
      </c>
      <c r="D13" s="37">
        <f t="shared" si="9"/>
        <v>-294</v>
      </c>
      <c r="E13" s="37">
        <f t="shared" si="9"/>
        <v>-21</v>
      </c>
      <c r="F13" s="37">
        <f t="shared" si="9"/>
        <v>8</v>
      </c>
      <c r="G13" s="37">
        <f t="shared" si="9"/>
        <v>68</v>
      </c>
      <c r="H13" s="37">
        <f t="shared" si="9"/>
        <v>29</v>
      </c>
      <c r="I13" s="37">
        <f t="shared" si="9"/>
        <v>274</v>
      </c>
      <c r="J13" s="49">
        <f t="shared" si="3"/>
        <v>-19.620541542305112</v>
      </c>
      <c r="K13" s="49">
        <v>7.4744920161162334</v>
      </c>
      <c r="L13" s="49">
        <v>27.095033558421346</v>
      </c>
      <c r="M13" s="37">
        <f t="shared" ref="M13:U13" si="10">M25+M26+M27</f>
        <v>-6</v>
      </c>
      <c r="N13" s="37">
        <f t="shared" si="10"/>
        <v>12</v>
      </c>
      <c r="O13" s="37">
        <f t="shared" si="10"/>
        <v>294</v>
      </c>
      <c r="P13" s="37">
        <f t="shared" si="10"/>
        <v>5</v>
      </c>
      <c r="Q13" s="37">
        <f t="shared" si="10"/>
        <v>7</v>
      </c>
      <c r="R13" s="37">
        <f t="shared" si="10"/>
        <v>18</v>
      </c>
      <c r="S13" s="37">
        <f t="shared" si="10"/>
        <v>382</v>
      </c>
      <c r="T13" s="37">
        <f t="shared" si="10"/>
        <v>4</v>
      </c>
      <c r="U13" s="37">
        <f t="shared" si="10"/>
        <v>14</v>
      </c>
      <c r="V13" s="49">
        <v>-5.6058690120871795</v>
      </c>
    </row>
    <row r="14" spans="1:22" ht="15" customHeight="1" x14ac:dyDescent="0.2">
      <c r="A14" s="4" t="s">
        <v>24</v>
      </c>
      <c r="B14" s="37">
        <f t="shared" ref="B14:I14" si="11">B28+B29+B30+B31</f>
        <v>-30</v>
      </c>
      <c r="C14" s="37">
        <f t="shared" si="11"/>
        <v>14</v>
      </c>
      <c r="D14" s="37">
        <f t="shared" si="11"/>
        <v>-386</v>
      </c>
      <c r="E14" s="37">
        <f t="shared" si="11"/>
        <v>-32</v>
      </c>
      <c r="F14" s="37">
        <f t="shared" si="11"/>
        <v>15</v>
      </c>
      <c r="G14" s="37">
        <f t="shared" si="11"/>
        <v>168</v>
      </c>
      <c r="H14" s="37">
        <f t="shared" si="11"/>
        <v>47</v>
      </c>
      <c r="I14" s="37">
        <f t="shared" si="11"/>
        <v>488</v>
      </c>
      <c r="J14" s="49">
        <f t="shared" si="3"/>
        <v>-14.054018932014888</v>
      </c>
      <c r="K14" s="49">
        <v>6.5878213743819787</v>
      </c>
      <c r="L14" s="49">
        <v>20.641840306396865</v>
      </c>
      <c r="M14" s="37">
        <f t="shared" ref="M14:U14" si="12">M28+M29+M30+M31</f>
        <v>2</v>
      </c>
      <c r="N14" s="37">
        <f t="shared" si="12"/>
        <v>67</v>
      </c>
      <c r="O14" s="37">
        <f t="shared" si="12"/>
        <v>755</v>
      </c>
      <c r="P14" s="37">
        <f t="shared" si="12"/>
        <v>29</v>
      </c>
      <c r="Q14" s="37">
        <f t="shared" si="12"/>
        <v>38</v>
      </c>
      <c r="R14" s="37">
        <f t="shared" si="12"/>
        <v>65</v>
      </c>
      <c r="S14" s="37">
        <f t="shared" si="12"/>
        <v>821</v>
      </c>
      <c r="T14" s="37">
        <f t="shared" si="12"/>
        <v>44</v>
      </c>
      <c r="U14" s="37">
        <f t="shared" si="12"/>
        <v>21</v>
      </c>
      <c r="V14" s="49">
        <v>0.87837618325093558</v>
      </c>
    </row>
    <row r="15" spans="1:22" ht="15" customHeight="1" x14ac:dyDescent="0.2">
      <c r="A15" s="4" t="s">
        <v>23</v>
      </c>
      <c r="B15" s="37">
        <f t="shared" ref="B15:I15" si="13">B32+B33+B34+B35</f>
        <v>-30</v>
      </c>
      <c r="C15" s="37">
        <f t="shared" si="13"/>
        <v>1</v>
      </c>
      <c r="D15" s="37">
        <f t="shared" si="13"/>
        <v>-347</v>
      </c>
      <c r="E15" s="37">
        <f t="shared" si="13"/>
        <v>-35</v>
      </c>
      <c r="F15" s="37">
        <f t="shared" si="13"/>
        <v>6</v>
      </c>
      <c r="G15" s="37">
        <f t="shared" si="13"/>
        <v>107</v>
      </c>
      <c r="H15" s="37">
        <f t="shared" si="13"/>
        <v>41</v>
      </c>
      <c r="I15" s="37">
        <f t="shared" si="13"/>
        <v>382</v>
      </c>
      <c r="J15" s="49">
        <f t="shared" si="3"/>
        <v>-20.422061261387995</v>
      </c>
      <c r="K15" s="49">
        <v>3.5009247876665133</v>
      </c>
      <c r="L15" s="49">
        <v>23.922986049054508</v>
      </c>
      <c r="M15" s="37">
        <f t="shared" ref="M15:U15" si="14">M32+M33+M34+M35</f>
        <v>5</v>
      </c>
      <c r="N15" s="37">
        <f t="shared" si="14"/>
        <v>34</v>
      </c>
      <c r="O15" s="37">
        <f t="shared" si="14"/>
        <v>540</v>
      </c>
      <c r="P15" s="37">
        <f t="shared" si="14"/>
        <v>10</v>
      </c>
      <c r="Q15" s="37">
        <f t="shared" si="14"/>
        <v>24</v>
      </c>
      <c r="R15" s="37">
        <f t="shared" si="14"/>
        <v>29</v>
      </c>
      <c r="S15" s="37">
        <f t="shared" si="14"/>
        <v>612</v>
      </c>
      <c r="T15" s="37">
        <f t="shared" si="14"/>
        <v>12</v>
      </c>
      <c r="U15" s="37">
        <f t="shared" si="14"/>
        <v>17</v>
      </c>
      <c r="V15" s="49">
        <v>2.9174373230554274</v>
      </c>
    </row>
    <row r="16" spans="1:22" ht="15" customHeight="1" x14ac:dyDescent="0.2">
      <c r="A16" s="2" t="s">
        <v>22</v>
      </c>
      <c r="B16" s="36">
        <f t="shared" ref="B16:I16" si="15">B36+B37+B38</f>
        <v>-19</v>
      </c>
      <c r="C16" s="36">
        <f t="shared" si="15"/>
        <v>-6</v>
      </c>
      <c r="D16" s="36">
        <f t="shared" si="15"/>
        <v>-113</v>
      </c>
      <c r="E16" s="36">
        <f t="shared" si="15"/>
        <v>-16</v>
      </c>
      <c r="F16" s="36">
        <f t="shared" si="15"/>
        <v>1</v>
      </c>
      <c r="G16" s="36">
        <f t="shared" si="15"/>
        <v>19</v>
      </c>
      <c r="H16" s="36">
        <f t="shared" si="15"/>
        <v>17</v>
      </c>
      <c r="I16" s="36">
        <f t="shared" si="15"/>
        <v>127</v>
      </c>
      <c r="J16" s="53">
        <f t="shared" si="3"/>
        <v>-38.501348206456882</v>
      </c>
      <c r="K16" s="53">
        <v>2.4063342629035551</v>
      </c>
      <c r="L16" s="53">
        <v>40.907682469360438</v>
      </c>
      <c r="M16" s="36">
        <f t="shared" ref="M16:U16" si="16">M36+M37+M38</f>
        <v>-3</v>
      </c>
      <c r="N16" s="36">
        <f t="shared" si="16"/>
        <v>3</v>
      </c>
      <c r="O16" s="36">
        <f t="shared" si="16"/>
        <v>109</v>
      </c>
      <c r="P16" s="36">
        <f t="shared" si="16"/>
        <v>2</v>
      </c>
      <c r="Q16" s="36">
        <f t="shared" si="16"/>
        <v>1</v>
      </c>
      <c r="R16" s="36">
        <f t="shared" si="16"/>
        <v>6</v>
      </c>
      <c r="S16" s="36">
        <f t="shared" si="16"/>
        <v>114</v>
      </c>
      <c r="T16" s="36">
        <f t="shared" si="16"/>
        <v>3</v>
      </c>
      <c r="U16" s="36">
        <f t="shared" si="16"/>
        <v>3</v>
      </c>
      <c r="V16" s="53">
        <v>-7.2190027887106654</v>
      </c>
    </row>
    <row r="17" spans="1:22" ht="15" customHeight="1" x14ac:dyDescent="0.2">
      <c r="A17" s="6" t="s">
        <v>21</v>
      </c>
      <c r="B17" s="35">
        <f t="shared" ref="B17:I17" si="17">B12+B13+B20</f>
        <v>-138</v>
      </c>
      <c r="C17" s="35">
        <f t="shared" si="17"/>
        <v>-36</v>
      </c>
      <c r="D17" s="35">
        <f t="shared" si="17"/>
        <v>-1127</v>
      </c>
      <c r="E17" s="35">
        <f t="shared" si="17"/>
        <v>-127</v>
      </c>
      <c r="F17" s="35">
        <f t="shared" si="17"/>
        <v>68</v>
      </c>
      <c r="G17" s="35">
        <f t="shared" si="17"/>
        <v>733</v>
      </c>
      <c r="H17" s="35">
        <f t="shared" si="17"/>
        <v>195</v>
      </c>
      <c r="I17" s="35">
        <f t="shared" si="17"/>
        <v>1629</v>
      </c>
      <c r="J17" s="48">
        <f t="shared" si="3"/>
        <v>-13.168615089519879</v>
      </c>
      <c r="K17" s="48">
        <v>7.0509120164358405</v>
      </c>
      <c r="L17" s="48">
        <v>20.21952710595572</v>
      </c>
      <c r="M17" s="35">
        <f t="shared" ref="M17:U17" si="18">M12+M13+M20</f>
        <v>-11</v>
      </c>
      <c r="N17" s="35">
        <f t="shared" si="18"/>
        <v>128</v>
      </c>
      <c r="O17" s="35">
        <f t="shared" si="18"/>
        <v>2485</v>
      </c>
      <c r="P17" s="35">
        <f t="shared" si="18"/>
        <v>84</v>
      </c>
      <c r="Q17" s="35">
        <f t="shared" si="18"/>
        <v>44</v>
      </c>
      <c r="R17" s="35">
        <f t="shared" si="18"/>
        <v>139</v>
      </c>
      <c r="S17" s="35">
        <f t="shared" si="18"/>
        <v>2716</v>
      </c>
      <c r="T17" s="35">
        <f t="shared" si="18"/>
        <v>90</v>
      </c>
      <c r="U17" s="35">
        <f t="shared" si="18"/>
        <v>49</v>
      </c>
      <c r="V17" s="48">
        <v>-1.1405887085410917</v>
      </c>
    </row>
    <row r="18" spans="1:22" ht="15" customHeight="1" x14ac:dyDescent="0.2">
      <c r="A18" s="4" t="s">
        <v>20</v>
      </c>
      <c r="B18" s="37">
        <f t="shared" ref="B18:I18" si="19">B14+B22</f>
        <v>-68</v>
      </c>
      <c r="C18" s="37">
        <f t="shared" si="19"/>
        <v>4</v>
      </c>
      <c r="D18" s="37">
        <f t="shared" si="19"/>
        <v>-733</v>
      </c>
      <c r="E18" s="37">
        <f t="shared" si="19"/>
        <v>-46</v>
      </c>
      <c r="F18" s="37">
        <f t="shared" si="19"/>
        <v>30</v>
      </c>
      <c r="G18" s="37">
        <f t="shared" si="19"/>
        <v>321</v>
      </c>
      <c r="H18" s="37">
        <f t="shared" si="19"/>
        <v>76</v>
      </c>
      <c r="I18" s="37">
        <f t="shared" si="19"/>
        <v>874</v>
      </c>
      <c r="J18" s="49">
        <f t="shared" si="3"/>
        <v>-10.69916050779911</v>
      </c>
      <c r="K18" s="49">
        <v>6.9777133746515929</v>
      </c>
      <c r="L18" s="49">
        <v>17.676873882450703</v>
      </c>
      <c r="M18" s="37">
        <f t="shared" ref="M18:U18" si="20">M14+M22</f>
        <v>-22</v>
      </c>
      <c r="N18" s="37">
        <f t="shared" si="20"/>
        <v>95</v>
      </c>
      <c r="O18" s="37">
        <f t="shared" si="20"/>
        <v>1355</v>
      </c>
      <c r="P18" s="37">
        <f t="shared" si="20"/>
        <v>47</v>
      </c>
      <c r="Q18" s="37">
        <f t="shared" si="20"/>
        <v>48</v>
      </c>
      <c r="R18" s="37">
        <f t="shared" si="20"/>
        <v>117</v>
      </c>
      <c r="S18" s="37">
        <f t="shared" si="20"/>
        <v>1535</v>
      </c>
      <c r="T18" s="37">
        <f t="shared" si="20"/>
        <v>64</v>
      </c>
      <c r="U18" s="37">
        <f t="shared" si="20"/>
        <v>53</v>
      </c>
      <c r="V18" s="49">
        <v>-5.1169898080778395</v>
      </c>
    </row>
    <row r="19" spans="1:22" ht="15" customHeight="1" x14ac:dyDescent="0.2">
      <c r="A19" s="2" t="s">
        <v>19</v>
      </c>
      <c r="B19" s="36">
        <f t="shared" ref="B19:I19" si="21">B15+B16+B21+B23</f>
        <v>-109</v>
      </c>
      <c r="C19" s="36">
        <f t="shared" si="21"/>
        <v>-16</v>
      </c>
      <c r="D19" s="36">
        <f t="shared" si="21"/>
        <v>-1021</v>
      </c>
      <c r="E19" s="36">
        <f t="shared" si="21"/>
        <v>-120</v>
      </c>
      <c r="F19" s="36">
        <f t="shared" si="21"/>
        <v>67</v>
      </c>
      <c r="G19" s="36">
        <f t="shared" si="21"/>
        <v>781</v>
      </c>
      <c r="H19" s="36">
        <f t="shared" si="21"/>
        <v>187</v>
      </c>
      <c r="I19" s="36">
        <f t="shared" si="21"/>
        <v>1725</v>
      </c>
      <c r="J19" s="53">
        <f t="shared" si="3"/>
        <v>-11.929979193353638</v>
      </c>
      <c r="K19" s="53">
        <v>6.6609050496224489</v>
      </c>
      <c r="L19" s="53">
        <v>18.590884242976088</v>
      </c>
      <c r="M19" s="36">
        <f t="shared" ref="M19:U19" si="22">M15+M16+M21+M23</f>
        <v>11</v>
      </c>
      <c r="N19" s="36">
        <f t="shared" si="22"/>
        <v>202</v>
      </c>
      <c r="O19" s="36">
        <f t="shared" si="22"/>
        <v>3502</v>
      </c>
      <c r="P19" s="36">
        <f t="shared" si="22"/>
        <v>124</v>
      </c>
      <c r="Q19" s="36">
        <f t="shared" si="22"/>
        <v>78</v>
      </c>
      <c r="R19" s="36">
        <f t="shared" si="22"/>
        <v>191</v>
      </c>
      <c r="S19" s="36">
        <f t="shared" si="22"/>
        <v>3579</v>
      </c>
      <c r="T19" s="36">
        <f t="shared" si="22"/>
        <v>123</v>
      </c>
      <c r="U19" s="36">
        <f t="shared" si="22"/>
        <v>68</v>
      </c>
      <c r="V19" s="53">
        <v>1.093581426057419</v>
      </c>
    </row>
    <row r="20" spans="1:22" ht="15" customHeight="1" x14ac:dyDescent="0.2">
      <c r="A20" s="5" t="s">
        <v>18</v>
      </c>
      <c r="B20" s="40">
        <f>E20+M20</f>
        <v>-100</v>
      </c>
      <c r="C20" s="40">
        <v>-33</v>
      </c>
      <c r="D20" s="40">
        <f>G20-I20+O20-S20</f>
        <v>-745</v>
      </c>
      <c r="E20" s="40">
        <f>F20-H20</f>
        <v>-94</v>
      </c>
      <c r="F20" s="40">
        <v>57</v>
      </c>
      <c r="G20" s="40">
        <v>633</v>
      </c>
      <c r="H20" s="40">
        <v>151</v>
      </c>
      <c r="I20" s="40">
        <v>1250</v>
      </c>
      <c r="J20" s="61">
        <f t="shared" si="3"/>
        <v>-11.586953313460015</v>
      </c>
      <c r="K20" s="61">
        <v>7.0261312645449019</v>
      </c>
      <c r="L20" s="61">
        <v>18.613084578004916</v>
      </c>
      <c r="M20" s="40">
        <f>N20-R20</f>
        <v>-6</v>
      </c>
      <c r="N20" s="40">
        <f>SUM(P20:Q20)</f>
        <v>103</v>
      </c>
      <c r="O20" s="41">
        <v>2036</v>
      </c>
      <c r="P20" s="41">
        <v>68</v>
      </c>
      <c r="Q20" s="41">
        <v>35</v>
      </c>
      <c r="R20" s="41">
        <f>SUM(T20:U20)</f>
        <v>109</v>
      </c>
      <c r="S20" s="41">
        <v>2164</v>
      </c>
      <c r="T20" s="41">
        <v>81</v>
      </c>
      <c r="U20" s="41">
        <v>28</v>
      </c>
      <c r="V20" s="52">
        <v>-0.73959276468893798</v>
      </c>
    </row>
    <row r="21" spans="1:22" ht="15" customHeight="1" x14ac:dyDescent="0.2">
      <c r="A21" s="3" t="s">
        <v>17</v>
      </c>
      <c r="B21" s="42">
        <f t="shared" ref="B21:B38" si="23">E21+M21</f>
        <v>-49</v>
      </c>
      <c r="C21" s="42">
        <v>-8</v>
      </c>
      <c r="D21" s="42">
        <f t="shared" ref="D21:D38" si="24">G21-I21+O21-S21</f>
        <v>-432</v>
      </c>
      <c r="E21" s="42">
        <f t="shared" ref="E21:E38" si="25">F21-H21</f>
        <v>-53</v>
      </c>
      <c r="F21" s="42">
        <v>52</v>
      </c>
      <c r="G21" s="42">
        <v>558</v>
      </c>
      <c r="H21" s="42">
        <v>105</v>
      </c>
      <c r="I21" s="42">
        <v>988</v>
      </c>
      <c r="J21" s="62">
        <f t="shared" si="3"/>
        <v>-8.1280658816609055</v>
      </c>
      <c r="K21" s="62">
        <v>7.974706148044663</v>
      </c>
      <c r="L21" s="62">
        <v>16.102772029705569</v>
      </c>
      <c r="M21" s="42">
        <f t="shared" ref="M21:M38" si="26">N21-R21</f>
        <v>4</v>
      </c>
      <c r="N21" s="42">
        <f>SUM(P21:Q21)</f>
        <v>127</v>
      </c>
      <c r="O21" s="42">
        <v>2269</v>
      </c>
      <c r="P21" s="42">
        <v>89</v>
      </c>
      <c r="Q21" s="42">
        <v>38</v>
      </c>
      <c r="R21" s="42">
        <f t="shared" ref="R21:R38" si="27">SUM(T21:U21)</f>
        <v>123</v>
      </c>
      <c r="S21" s="42">
        <v>2271</v>
      </c>
      <c r="T21" s="42">
        <v>86</v>
      </c>
      <c r="U21" s="42">
        <v>37</v>
      </c>
      <c r="V21" s="49">
        <v>0.61343893446496978</v>
      </c>
    </row>
    <row r="22" spans="1:22" ht="15" customHeight="1" x14ac:dyDescent="0.2">
      <c r="A22" s="3" t="s">
        <v>16</v>
      </c>
      <c r="B22" s="42">
        <f t="shared" si="23"/>
        <v>-38</v>
      </c>
      <c r="C22" s="42">
        <v>-10</v>
      </c>
      <c r="D22" s="42">
        <f t="shared" si="24"/>
        <v>-347</v>
      </c>
      <c r="E22" s="42">
        <f t="shared" si="25"/>
        <v>-14</v>
      </c>
      <c r="F22" s="42">
        <v>15</v>
      </c>
      <c r="G22" s="42">
        <v>153</v>
      </c>
      <c r="H22" s="42">
        <v>29</v>
      </c>
      <c r="I22" s="42">
        <v>386</v>
      </c>
      <c r="J22" s="62">
        <f t="shared" si="3"/>
        <v>-6.9222151630378086</v>
      </c>
      <c r="K22" s="62">
        <v>7.4166591032547959</v>
      </c>
      <c r="L22" s="62">
        <v>14.338874266292605</v>
      </c>
      <c r="M22" s="42">
        <f t="shared" si="26"/>
        <v>-24</v>
      </c>
      <c r="N22" s="42">
        <f t="shared" ref="N22:N38" si="28">SUM(P22:Q22)</f>
        <v>28</v>
      </c>
      <c r="O22" s="42">
        <v>600</v>
      </c>
      <c r="P22" s="42">
        <v>18</v>
      </c>
      <c r="Q22" s="42">
        <v>10</v>
      </c>
      <c r="R22" s="42">
        <f t="shared" si="27"/>
        <v>52</v>
      </c>
      <c r="S22" s="42">
        <v>714</v>
      </c>
      <c r="T22" s="42">
        <v>20</v>
      </c>
      <c r="U22" s="42">
        <v>32</v>
      </c>
      <c r="V22" s="49">
        <v>-11.866654565207673</v>
      </c>
    </row>
    <row r="23" spans="1:22" ht="15" customHeight="1" x14ac:dyDescent="0.2">
      <c r="A23" s="1" t="s">
        <v>15</v>
      </c>
      <c r="B23" s="43">
        <f t="shared" si="23"/>
        <v>-11</v>
      </c>
      <c r="C23" s="43">
        <v>-3</v>
      </c>
      <c r="D23" s="43">
        <f t="shared" si="24"/>
        <v>-129</v>
      </c>
      <c r="E23" s="43">
        <f t="shared" si="25"/>
        <v>-16</v>
      </c>
      <c r="F23" s="43">
        <v>8</v>
      </c>
      <c r="G23" s="43">
        <v>97</v>
      </c>
      <c r="H23" s="43">
        <v>24</v>
      </c>
      <c r="I23" s="43">
        <v>228</v>
      </c>
      <c r="J23" s="63">
        <f t="shared" si="3"/>
        <v>-11.35819949199286</v>
      </c>
      <c r="K23" s="63">
        <v>5.679099745996429</v>
      </c>
      <c r="L23" s="63">
        <v>17.037299237989288</v>
      </c>
      <c r="M23" s="43">
        <f t="shared" si="26"/>
        <v>5</v>
      </c>
      <c r="N23" s="43">
        <f t="shared" si="28"/>
        <v>38</v>
      </c>
      <c r="O23" s="43">
        <v>584</v>
      </c>
      <c r="P23" s="43">
        <v>23</v>
      </c>
      <c r="Q23" s="43">
        <v>15</v>
      </c>
      <c r="R23" s="43">
        <f t="shared" si="27"/>
        <v>33</v>
      </c>
      <c r="S23" s="47">
        <v>582</v>
      </c>
      <c r="T23" s="47">
        <v>22</v>
      </c>
      <c r="U23" s="47">
        <v>11</v>
      </c>
      <c r="V23" s="54">
        <v>3.5494373412477742</v>
      </c>
    </row>
    <row r="24" spans="1:22" ht="15" customHeight="1" x14ac:dyDescent="0.2">
      <c r="A24" s="7" t="s">
        <v>14</v>
      </c>
      <c r="B24" s="45">
        <f t="shared" si="23"/>
        <v>-11</v>
      </c>
      <c r="C24" s="45">
        <v>-14</v>
      </c>
      <c r="D24" s="45">
        <f t="shared" si="24"/>
        <v>-88</v>
      </c>
      <c r="E24" s="40">
        <f t="shared" si="25"/>
        <v>-12</v>
      </c>
      <c r="F24" s="45">
        <v>3</v>
      </c>
      <c r="G24" s="45">
        <v>32</v>
      </c>
      <c r="H24" s="45">
        <v>15</v>
      </c>
      <c r="I24" s="46">
        <v>105</v>
      </c>
      <c r="J24" s="73">
        <f t="shared" si="3"/>
        <v>-26.015526161046797</v>
      </c>
      <c r="K24" s="73">
        <v>6.5038815402616992</v>
      </c>
      <c r="L24" s="73">
        <v>32.519407701308495</v>
      </c>
      <c r="M24" s="40">
        <f t="shared" si="26"/>
        <v>1</v>
      </c>
      <c r="N24" s="45">
        <f t="shared" si="28"/>
        <v>13</v>
      </c>
      <c r="O24" s="45">
        <v>155</v>
      </c>
      <c r="P24" s="45">
        <v>11</v>
      </c>
      <c r="Q24" s="45">
        <v>2</v>
      </c>
      <c r="R24" s="45">
        <f t="shared" si="27"/>
        <v>12</v>
      </c>
      <c r="S24" s="45">
        <v>170</v>
      </c>
      <c r="T24" s="45">
        <v>5</v>
      </c>
      <c r="U24" s="45">
        <v>7</v>
      </c>
      <c r="V24" s="51">
        <v>2.1679605134205673</v>
      </c>
    </row>
    <row r="25" spans="1:22" ht="15" customHeight="1" x14ac:dyDescent="0.2">
      <c r="A25" s="5" t="s">
        <v>13</v>
      </c>
      <c r="B25" s="40">
        <f t="shared" si="23"/>
        <v>-6</v>
      </c>
      <c r="C25" s="40">
        <v>4</v>
      </c>
      <c r="D25" s="40">
        <f t="shared" si="24"/>
        <v>-64</v>
      </c>
      <c r="E25" s="40">
        <f t="shared" si="25"/>
        <v>-5</v>
      </c>
      <c r="F25" s="40">
        <v>0</v>
      </c>
      <c r="G25" s="40">
        <v>5</v>
      </c>
      <c r="H25" s="40">
        <v>5</v>
      </c>
      <c r="I25" s="40">
        <v>44</v>
      </c>
      <c r="J25" s="61">
        <f t="shared" si="3"/>
        <v>-43.034333144689676</v>
      </c>
      <c r="K25" s="61">
        <v>0</v>
      </c>
      <c r="L25" s="61">
        <v>43.034333144689676</v>
      </c>
      <c r="M25" s="40">
        <f t="shared" si="26"/>
        <v>-1</v>
      </c>
      <c r="N25" s="40">
        <f t="shared" si="28"/>
        <v>0</v>
      </c>
      <c r="O25" s="40">
        <v>21</v>
      </c>
      <c r="P25" s="40">
        <v>0</v>
      </c>
      <c r="Q25" s="40">
        <v>0</v>
      </c>
      <c r="R25" s="40">
        <f t="shared" si="27"/>
        <v>1</v>
      </c>
      <c r="S25" s="41">
        <v>46</v>
      </c>
      <c r="T25" s="41">
        <v>0</v>
      </c>
      <c r="U25" s="41">
        <v>1</v>
      </c>
      <c r="V25" s="52">
        <v>-8.6068666289379365</v>
      </c>
    </row>
    <row r="26" spans="1:22" ht="15" customHeight="1" x14ac:dyDescent="0.2">
      <c r="A26" s="3" t="s">
        <v>12</v>
      </c>
      <c r="B26" s="42">
        <f t="shared" si="23"/>
        <v>-1</v>
      </c>
      <c r="C26" s="42">
        <v>8</v>
      </c>
      <c r="D26" s="42">
        <f t="shared" si="24"/>
        <v>-80</v>
      </c>
      <c r="E26" s="42">
        <f t="shared" si="25"/>
        <v>-4</v>
      </c>
      <c r="F26" s="42">
        <v>3</v>
      </c>
      <c r="G26" s="42">
        <v>10</v>
      </c>
      <c r="H26" s="42">
        <v>7</v>
      </c>
      <c r="I26" s="42">
        <v>74</v>
      </c>
      <c r="J26" s="62">
        <f t="shared" si="3"/>
        <v>-14.576531783828038</v>
      </c>
      <c r="K26" s="62">
        <v>10.932398837871027</v>
      </c>
      <c r="L26" s="62">
        <v>25.508930621699065</v>
      </c>
      <c r="M26" s="42">
        <f t="shared" si="26"/>
        <v>3</v>
      </c>
      <c r="N26" s="42">
        <f t="shared" si="28"/>
        <v>6</v>
      </c>
      <c r="O26" s="42">
        <v>102</v>
      </c>
      <c r="P26" s="42">
        <v>3</v>
      </c>
      <c r="Q26" s="42">
        <v>3</v>
      </c>
      <c r="R26" s="42">
        <f t="shared" si="27"/>
        <v>3</v>
      </c>
      <c r="S26" s="42">
        <v>118</v>
      </c>
      <c r="T26" s="42">
        <v>0</v>
      </c>
      <c r="U26" s="42">
        <v>3</v>
      </c>
      <c r="V26" s="49">
        <v>10.932398837871027</v>
      </c>
    </row>
    <row r="27" spans="1:22" ht="15" customHeight="1" x14ac:dyDescent="0.2">
      <c r="A27" s="1" t="s">
        <v>11</v>
      </c>
      <c r="B27" s="43">
        <f t="shared" si="23"/>
        <v>-20</v>
      </c>
      <c r="C27" s="43">
        <v>-1</v>
      </c>
      <c r="D27" s="43">
        <f t="shared" si="24"/>
        <v>-150</v>
      </c>
      <c r="E27" s="43">
        <f t="shared" si="25"/>
        <v>-12</v>
      </c>
      <c r="F27" s="43">
        <v>5</v>
      </c>
      <c r="G27" s="43">
        <v>53</v>
      </c>
      <c r="H27" s="43">
        <v>17</v>
      </c>
      <c r="I27" s="43">
        <v>156</v>
      </c>
      <c r="J27" s="63">
        <f t="shared" si="3"/>
        <v>-17.654669821397622</v>
      </c>
      <c r="K27" s="63">
        <v>7.3561124255823414</v>
      </c>
      <c r="L27" s="63">
        <v>25.010782246979964</v>
      </c>
      <c r="M27" s="43">
        <f t="shared" si="26"/>
        <v>-8</v>
      </c>
      <c r="N27" s="43">
        <f t="shared" si="28"/>
        <v>6</v>
      </c>
      <c r="O27" s="47">
        <v>171</v>
      </c>
      <c r="P27" s="47">
        <v>2</v>
      </c>
      <c r="Q27" s="47">
        <v>4</v>
      </c>
      <c r="R27" s="47">
        <f t="shared" si="27"/>
        <v>14</v>
      </c>
      <c r="S27" s="47">
        <v>218</v>
      </c>
      <c r="T27" s="47">
        <v>4</v>
      </c>
      <c r="U27" s="47">
        <v>10</v>
      </c>
      <c r="V27" s="54">
        <v>-11.769779880931749</v>
      </c>
    </row>
    <row r="28" spans="1:22" ht="15" customHeight="1" x14ac:dyDescent="0.2">
      <c r="A28" s="5" t="s">
        <v>10</v>
      </c>
      <c r="B28" s="40">
        <f t="shared" si="23"/>
        <v>-6</v>
      </c>
      <c r="C28" s="40">
        <v>-3</v>
      </c>
      <c r="D28" s="40">
        <f t="shared" si="24"/>
        <v>-79</v>
      </c>
      <c r="E28" s="40">
        <f t="shared" si="25"/>
        <v>-5</v>
      </c>
      <c r="F28" s="40">
        <v>0</v>
      </c>
      <c r="G28" s="40">
        <v>9</v>
      </c>
      <c r="H28" s="40">
        <v>5</v>
      </c>
      <c r="I28" s="40">
        <v>71</v>
      </c>
      <c r="J28" s="61">
        <f t="shared" si="3"/>
        <v>-19.689286870212534</v>
      </c>
      <c r="K28" s="61">
        <v>0</v>
      </c>
      <c r="L28" s="61">
        <v>19.689286870212534</v>
      </c>
      <c r="M28" s="40">
        <f t="shared" si="26"/>
        <v>-1</v>
      </c>
      <c r="N28" s="40">
        <f t="shared" si="28"/>
        <v>4</v>
      </c>
      <c r="O28" s="40">
        <v>56</v>
      </c>
      <c r="P28" s="40">
        <v>0</v>
      </c>
      <c r="Q28" s="40">
        <v>4</v>
      </c>
      <c r="R28" s="40">
        <f t="shared" si="27"/>
        <v>5</v>
      </c>
      <c r="S28" s="40">
        <v>73</v>
      </c>
      <c r="T28" s="40">
        <v>2</v>
      </c>
      <c r="U28" s="40">
        <v>3</v>
      </c>
      <c r="V28" s="48">
        <v>-3.9378573740425047</v>
      </c>
    </row>
    <row r="29" spans="1:22" ht="15" customHeight="1" x14ac:dyDescent="0.2">
      <c r="A29" s="3" t="s">
        <v>9</v>
      </c>
      <c r="B29" s="42">
        <f t="shared" si="23"/>
        <v>-13</v>
      </c>
      <c r="C29" s="42">
        <v>4</v>
      </c>
      <c r="D29" s="42">
        <f t="shared" si="24"/>
        <v>-75</v>
      </c>
      <c r="E29" s="42">
        <f t="shared" si="25"/>
        <v>-8</v>
      </c>
      <c r="F29" s="42">
        <v>6</v>
      </c>
      <c r="G29" s="42">
        <v>76</v>
      </c>
      <c r="H29" s="42">
        <v>14</v>
      </c>
      <c r="I29" s="42">
        <v>153</v>
      </c>
      <c r="J29" s="62">
        <f t="shared" si="3"/>
        <v>-11.402196875329475</v>
      </c>
      <c r="K29" s="62">
        <v>8.5516476564971047</v>
      </c>
      <c r="L29" s="62">
        <v>19.953844531826579</v>
      </c>
      <c r="M29" s="42">
        <f t="shared" si="26"/>
        <v>-5</v>
      </c>
      <c r="N29" s="42">
        <f t="shared" si="28"/>
        <v>15</v>
      </c>
      <c r="O29" s="42">
        <v>255</v>
      </c>
      <c r="P29" s="42">
        <v>5</v>
      </c>
      <c r="Q29" s="42">
        <v>10</v>
      </c>
      <c r="R29" s="42">
        <f t="shared" si="27"/>
        <v>20</v>
      </c>
      <c r="S29" s="42">
        <v>253</v>
      </c>
      <c r="T29" s="42">
        <v>10</v>
      </c>
      <c r="U29" s="42">
        <v>10</v>
      </c>
      <c r="V29" s="49">
        <v>-7.1263730470809179</v>
      </c>
    </row>
    <row r="30" spans="1:22" ht="15" customHeight="1" x14ac:dyDescent="0.2">
      <c r="A30" s="3" t="s">
        <v>8</v>
      </c>
      <c r="B30" s="42">
        <f t="shared" si="23"/>
        <v>-19</v>
      </c>
      <c r="C30" s="42">
        <v>-6</v>
      </c>
      <c r="D30" s="42">
        <f t="shared" si="24"/>
        <v>-158</v>
      </c>
      <c r="E30" s="42">
        <f t="shared" si="25"/>
        <v>-15</v>
      </c>
      <c r="F30" s="42">
        <v>4</v>
      </c>
      <c r="G30" s="42">
        <v>37</v>
      </c>
      <c r="H30" s="42">
        <v>19</v>
      </c>
      <c r="I30" s="42">
        <v>155</v>
      </c>
      <c r="J30" s="62">
        <f t="shared" si="3"/>
        <v>-21.397250209087286</v>
      </c>
      <c r="K30" s="62">
        <v>5.7059333890899424</v>
      </c>
      <c r="L30" s="62">
        <v>27.103183598177228</v>
      </c>
      <c r="M30" s="42">
        <f t="shared" si="26"/>
        <v>-4</v>
      </c>
      <c r="N30" s="42">
        <f t="shared" si="28"/>
        <v>25</v>
      </c>
      <c r="O30" s="42">
        <v>254</v>
      </c>
      <c r="P30" s="42">
        <v>18</v>
      </c>
      <c r="Q30" s="42">
        <v>7</v>
      </c>
      <c r="R30" s="42">
        <f t="shared" si="27"/>
        <v>29</v>
      </c>
      <c r="S30" s="42">
        <v>294</v>
      </c>
      <c r="T30" s="42">
        <v>25</v>
      </c>
      <c r="U30" s="42">
        <v>4</v>
      </c>
      <c r="V30" s="49">
        <v>-5.7059333890899424</v>
      </c>
    </row>
    <row r="31" spans="1:22" ht="15" customHeight="1" x14ac:dyDescent="0.2">
      <c r="A31" s="1" t="s">
        <v>7</v>
      </c>
      <c r="B31" s="43">
        <f t="shared" si="23"/>
        <v>8</v>
      </c>
      <c r="C31" s="43">
        <v>19</v>
      </c>
      <c r="D31" s="43">
        <f t="shared" si="24"/>
        <v>-74</v>
      </c>
      <c r="E31" s="43">
        <f t="shared" si="25"/>
        <v>-4</v>
      </c>
      <c r="F31" s="43">
        <v>5</v>
      </c>
      <c r="G31" s="43">
        <v>46</v>
      </c>
      <c r="H31" s="43">
        <v>9</v>
      </c>
      <c r="I31" s="43">
        <v>109</v>
      </c>
      <c r="J31" s="63">
        <f t="shared" si="3"/>
        <v>-6.4480797088647854</v>
      </c>
      <c r="K31" s="63">
        <v>8.0600996360809809</v>
      </c>
      <c r="L31" s="63">
        <v>14.508179344945766</v>
      </c>
      <c r="M31" s="43">
        <f t="shared" si="26"/>
        <v>12</v>
      </c>
      <c r="N31" s="43">
        <f t="shared" si="28"/>
        <v>23</v>
      </c>
      <c r="O31" s="43">
        <v>190</v>
      </c>
      <c r="P31" s="43">
        <v>6</v>
      </c>
      <c r="Q31" s="43">
        <v>17</v>
      </c>
      <c r="R31" s="43">
        <f t="shared" si="27"/>
        <v>11</v>
      </c>
      <c r="S31" s="43">
        <v>201</v>
      </c>
      <c r="T31" s="43">
        <v>7</v>
      </c>
      <c r="U31" s="43">
        <v>4</v>
      </c>
      <c r="V31" s="53">
        <v>19.344239126594349</v>
      </c>
    </row>
    <row r="32" spans="1:22" ht="15" customHeight="1" x14ac:dyDescent="0.2">
      <c r="A32" s="5" t="s">
        <v>6</v>
      </c>
      <c r="B32" s="40">
        <f t="shared" si="23"/>
        <v>-1</v>
      </c>
      <c r="C32" s="40">
        <v>-2</v>
      </c>
      <c r="D32" s="40">
        <f t="shared" si="24"/>
        <v>1</v>
      </c>
      <c r="E32" s="40">
        <f t="shared" si="25"/>
        <v>-1</v>
      </c>
      <c r="F32" s="40">
        <v>1</v>
      </c>
      <c r="G32" s="40">
        <v>17</v>
      </c>
      <c r="H32" s="40">
        <v>2</v>
      </c>
      <c r="I32" s="40">
        <v>23</v>
      </c>
      <c r="J32" s="61">
        <f t="shared" si="3"/>
        <v>-6.2100176942969911</v>
      </c>
      <c r="K32" s="61">
        <v>6.2100176942969911</v>
      </c>
      <c r="L32" s="61">
        <v>12.420035388593982</v>
      </c>
      <c r="M32" s="40">
        <f t="shared" si="26"/>
        <v>0</v>
      </c>
      <c r="N32" s="40">
        <f t="shared" si="28"/>
        <v>3</v>
      </c>
      <c r="O32" s="41">
        <v>89</v>
      </c>
      <c r="P32" s="41">
        <v>1</v>
      </c>
      <c r="Q32" s="41">
        <v>2</v>
      </c>
      <c r="R32" s="41">
        <f t="shared" si="27"/>
        <v>3</v>
      </c>
      <c r="S32" s="41">
        <v>82</v>
      </c>
      <c r="T32" s="41">
        <v>0</v>
      </c>
      <c r="U32" s="41">
        <v>3</v>
      </c>
      <c r="V32" s="52">
        <v>0</v>
      </c>
    </row>
    <row r="33" spans="1:22" ht="15" customHeight="1" x14ac:dyDescent="0.2">
      <c r="A33" s="3" t="s">
        <v>5</v>
      </c>
      <c r="B33" s="42">
        <f t="shared" si="23"/>
        <v>-21</v>
      </c>
      <c r="C33" s="42">
        <v>2</v>
      </c>
      <c r="D33" s="42">
        <f t="shared" si="24"/>
        <v>-174</v>
      </c>
      <c r="E33" s="42">
        <f>F33-H33</f>
        <v>-24</v>
      </c>
      <c r="F33" s="42">
        <v>1</v>
      </c>
      <c r="G33" s="42">
        <v>40</v>
      </c>
      <c r="H33" s="42">
        <v>25</v>
      </c>
      <c r="I33" s="42">
        <v>190</v>
      </c>
      <c r="J33" s="62">
        <f t="shared" si="3"/>
        <v>-36.996680434837693</v>
      </c>
      <c r="K33" s="62">
        <v>1.5415283514515707</v>
      </c>
      <c r="L33" s="62">
        <v>38.53820878628926</v>
      </c>
      <c r="M33" s="42">
        <f>N33-R33</f>
        <v>3</v>
      </c>
      <c r="N33" s="42">
        <f t="shared" si="28"/>
        <v>15</v>
      </c>
      <c r="O33" s="42">
        <v>207</v>
      </c>
      <c r="P33" s="42">
        <v>7</v>
      </c>
      <c r="Q33" s="42">
        <v>8</v>
      </c>
      <c r="R33" s="42">
        <f t="shared" si="27"/>
        <v>12</v>
      </c>
      <c r="S33" s="42">
        <v>231</v>
      </c>
      <c r="T33" s="42">
        <v>5</v>
      </c>
      <c r="U33" s="42">
        <v>7</v>
      </c>
      <c r="V33" s="49">
        <v>4.6245850543547142</v>
      </c>
    </row>
    <row r="34" spans="1:22" ht="15" customHeight="1" x14ac:dyDescent="0.2">
      <c r="A34" s="3" t="s">
        <v>4</v>
      </c>
      <c r="B34" s="42">
        <f t="shared" si="23"/>
        <v>-3</v>
      </c>
      <c r="C34" s="42">
        <v>3</v>
      </c>
      <c r="D34" s="42">
        <f t="shared" si="24"/>
        <v>-77</v>
      </c>
      <c r="E34" s="42">
        <f t="shared" si="25"/>
        <v>-4</v>
      </c>
      <c r="F34" s="42">
        <v>2</v>
      </c>
      <c r="G34" s="42">
        <v>19</v>
      </c>
      <c r="H34" s="42">
        <v>6</v>
      </c>
      <c r="I34" s="42">
        <v>79</v>
      </c>
      <c r="J34" s="62">
        <f t="shared" si="3"/>
        <v>-9.0258287070809473</v>
      </c>
      <c r="K34" s="62">
        <v>4.5129143535404737</v>
      </c>
      <c r="L34" s="62">
        <v>13.538743060621421</v>
      </c>
      <c r="M34" s="42">
        <f t="shared" si="26"/>
        <v>1</v>
      </c>
      <c r="N34" s="42">
        <f t="shared" si="28"/>
        <v>6</v>
      </c>
      <c r="O34" s="42">
        <v>137</v>
      </c>
      <c r="P34" s="42">
        <v>1</v>
      </c>
      <c r="Q34" s="42">
        <v>5</v>
      </c>
      <c r="R34" s="42">
        <f t="shared" si="27"/>
        <v>5</v>
      </c>
      <c r="S34" s="42">
        <v>154</v>
      </c>
      <c r="T34" s="42">
        <v>4</v>
      </c>
      <c r="U34" s="42">
        <v>1</v>
      </c>
      <c r="V34" s="49">
        <v>2.2564571767702368</v>
      </c>
    </row>
    <row r="35" spans="1:22" ht="15" customHeight="1" x14ac:dyDescent="0.2">
      <c r="A35" s="1" t="s">
        <v>3</v>
      </c>
      <c r="B35" s="43">
        <f t="shared" si="23"/>
        <v>-5</v>
      </c>
      <c r="C35" s="43">
        <v>-2</v>
      </c>
      <c r="D35" s="43">
        <f t="shared" si="24"/>
        <v>-97</v>
      </c>
      <c r="E35" s="43">
        <f t="shared" si="25"/>
        <v>-6</v>
      </c>
      <c r="F35" s="43">
        <v>2</v>
      </c>
      <c r="G35" s="43">
        <v>31</v>
      </c>
      <c r="H35" s="43">
        <v>8</v>
      </c>
      <c r="I35" s="43">
        <v>90</v>
      </c>
      <c r="J35" s="63">
        <f t="shared" si="3"/>
        <v>-13.017350523368817</v>
      </c>
      <c r="K35" s="63">
        <v>4.3391168411229391</v>
      </c>
      <c r="L35" s="63">
        <v>17.356467364491756</v>
      </c>
      <c r="M35" s="43">
        <f t="shared" si="26"/>
        <v>1</v>
      </c>
      <c r="N35" s="43">
        <f t="shared" si="28"/>
        <v>10</v>
      </c>
      <c r="O35" s="47">
        <v>107</v>
      </c>
      <c r="P35" s="47">
        <v>1</v>
      </c>
      <c r="Q35" s="47">
        <v>9</v>
      </c>
      <c r="R35" s="47">
        <f t="shared" si="27"/>
        <v>9</v>
      </c>
      <c r="S35" s="47">
        <v>145</v>
      </c>
      <c r="T35" s="47">
        <v>3</v>
      </c>
      <c r="U35" s="47">
        <v>6</v>
      </c>
      <c r="V35" s="54">
        <v>2.1695584205614686</v>
      </c>
    </row>
    <row r="36" spans="1:22" ht="15" customHeight="1" x14ac:dyDescent="0.2">
      <c r="A36" s="5" t="s">
        <v>2</v>
      </c>
      <c r="B36" s="40">
        <f t="shared" si="23"/>
        <v>-10</v>
      </c>
      <c r="C36" s="40">
        <v>-5</v>
      </c>
      <c r="D36" s="40">
        <f t="shared" si="24"/>
        <v>-43</v>
      </c>
      <c r="E36" s="40">
        <f t="shared" si="25"/>
        <v>-8</v>
      </c>
      <c r="F36" s="40">
        <v>1</v>
      </c>
      <c r="G36" s="40">
        <v>9</v>
      </c>
      <c r="H36" s="40">
        <v>9</v>
      </c>
      <c r="I36" s="40">
        <v>49</v>
      </c>
      <c r="J36" s="61">
        <f t="shared" si="3"/>
        <v>-45.813982678549017</v>
      </c>
      <c r="K36" s="61">
        <v>5.7267478348186263</v>
      </c>
      <c r="L36" s="61">
        <v>51.540730513367642</v>
      </c>
      <c r="M36" s="40">
        <f t="shared" si="26"/>
        <v>-2</v>
      </c>
      <c r="N36" s="40">
        <f t="shared" si="28"/>
        <v>1</v>
      </c>
      <c r="O36" s="40">
        <v>35</v>
      </c>
      <c r="P36" s="40">
        <v>0</v>
      </c>
      <c r="Q36" s="40">
        <v>1</v>
      </c>
      <c r="R36" s="40">
        <f t="shared" si="27"/>
        <v>3</v>
      </c>
      <c r="S36" s="40">
        <v>38</v>
      </c>
      <c r="T36" s="40">
        <v>2</v>
      </c>
      <c r="U36" s="40">
        <v>1</v>
      </c>
      <c r="V36" s="48">
        <v>-11.453495669637254</v>
      </c>
    </row>
    <row r="37" spans="1:22" ht="15" customHeight="1" x14ac:dyDescent="0.2">
      <c r="A37" s="3" t="s">
        <v>1</v>
      </c>
      <c r="B37" s="42">
        <f t="shared" si="23"/>
        <v>-9</v>
      </c>
      <c r="C37" s="42">
        <v>-5</v>
      </c>
      <c r="D37" s="42">
        <f t="shared" si="24"/>
        <v>-34</v>
      </c>
      <c r="E37" s="42">
        <f t="shared" si="25"/>
        <v>-6</v>
      </c>
      <c r="F37" s="42">
        <v>0</v>
      </c>
      <c r="G37" s="42">
        <v>6</v>
      </c>
      <c r="H37" s="42">
        <v>6</v>
      </c>
      <c r="I37" s="42">
        <v>41</v>
      </c>
      <c r="J37" s="62">
        <f t="shared" si="3"/>
        <v>-47.222701397274449</v>
      </c>
      <c r="K37" s="62">
        <v>0</v>
      </c>
      <c r="L37" s="62">
        <v>47.222701397274449</v>
      </c>
      <c r="M37" s="42">
        <f t="shared" si="26"/>
        <v>-3</v>
      </c>
      <c r="N37" s="42">
        <f t="shared" si="28"/>
        <v>0</v>
      </c>
      <c r="O37" s="42">
        <v>49</v>
      </c>
      <c r="P37" s="42">
        <v>0</v>
      </c>
      <c r="Q37" s="42">
        <v>0</v>
      </c>
      <c r="R37" s="42">
        <f t="shared" si="27"/>
        <v>3</v>
      </c>
      <c r="S37" s="42">
        <v>48</v>
      </c>
      <c r="T37" s="42">
        <v>1</v>
      </c>
      <c r="U37" s="42">
        <v>2</v>
      </c>
      <c r="V37" s="49">
        <v>-23.611350698637224</v>
      </c>
    </row>
    <row r="38" spans="1:22" ht="15" customHeight="1" x14ac:dyDescent="0.2">
      <c r="A38" s="1" t="s">
        <v>0</v>
      </c>
      <c r="B38" s="43">
        <f t="shared" si="23"/>
        <v>0</v>
      </c>
      <c r="C38" s="43">
        <v>4</v>
      </c>
      <c r="D38" s="43">
        <f t="shared" si="24"/>
        <v>-36</v>
      </c>
      <c r="E38" s="43">
        <f t="shared" si="25"/>
        <v>-2</v>
      </c>
      <c r="F38" s="43">
        <v>0</v>
      </c>
      <c r="G38" s="43">
        <v>4</v>
      </c>
      <c r="H38" s="43">
        <v>2</v>
      </c>
      <c r="I38" s="43">
        <v>37</v>
      </c>
      <c r="J38" s="63">
        <f t="shared" si="3"/>
        <v>-17.560318491255924</v>
      </c>
      <c r="K38" s="63">
        <v>0</v>
      </c>
      <c r="L38" s="63">
        <v>17.560318491255924</v>
      </c>
      <c r="M38" s="43">
        <f t="shared" si="26"/>
        <v>2</v>
      </c>
      <c r="N38" s="43">
        <f t="shared" si="28"/>
        <v>2</v>
      </c>
      <c r="O38" s="43">
        <v>25</v>
      </c>
      <c r="P38" s="43">
        <v>2</v>
      </c>
      <c r="Q38" s="43">
        <v>0</v>
      </c>
      <c r="R38" s="43">
        <f t="shared" si="27"/>
        <v>0</v>
      </c>
      <c r="S38" s="43">
        <v>28</v>
      </c>
      <c r="T38" s="43">
        <v>0</v>
      </c>
      <c r="U38" s="43">
        <v>0</v>
      </c>
      <c r="V38" s="53">
        <v>17.560318491255924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2023-02-15T04:37:35Z</dcterms:modified>
</cp:coreProperties>
</file>