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755" windowWidth="12300" windowHeight="8385" activeTab="0"/>
  </bookViews>
  <sheets>
    <sheet name="チェックシート" sheetId="1" r:id="rId1"/>
    <sheet name="グラフ" sheetId="2" r:id="rId2"/>
  </sheets>
  <definedNames/>
  <calcPr fullCalcOnLoad="1"/>
</workbook>
</file>

<file path=xl/sharedStrings.xml><?xml version="1.0" encoding="utf-8"?>
<sst xmlns="http://schemas.openxmlformats.org/spreadsheetml/2006/main" count="119" uniqueCount="116">
  <si>
    <t>含みのある言葉や嫌みを言われても分からず、言葉通りに受け止めてしまうことがある。</t>
  </si>
  <si>
    <t>番号入力</t>
  </si>
  <si>
    <t>番号＝ポイント</t>
  </si>
  <si>
    <t>＊　得点換算方法　　０と１＝０点　　２と３＝１点</t>
  </si>
  <si>
    <t>ポイント</t>
  </si>
  <si>
    <t>ポイント</t>
  </si>
  <si>
    <t>聞く合計ポイント</t>
  </si>
  <si>
    <t>話す合計ポイント</t>
  </si>
  <si>
    <t>読む合計ポイント</t>
  </si>
  <si>
    <t>書く合計ポイント</t>
  </si>
  <si>
    <t>計算合計ポイント</t>
  </si>
  <si>
    <t>推論合計ポイント</t>
  </si>
  <si>
    <t>氏名</t>
  </si>
  <si>
    <t>不注意合計ポイント</t>
  </si>
  <si>
    <t>多動－衝動合計ポイント</t>
  </si>
  <si>
    <t>対人－こだわり合計ポイント</t>
  </si>
  <si>
    <t>聞く</t>
  </si>
  <si>
    <t>話す</t>
  </si>
  <si>
    <t>読む</t>
  </si>
  <si>
    <t>書く</t>
  </si>
  <si>
    <t>計算する</t>
  </si>
  <si>
    <t>推論する</t>
  </si>
  <si>
    <t>不注意</t>
  </si>
  <si>
    <t>多動－衝動</t>
  </si>
  <si>
    <t>対人関係
こだわりの
強さ</t>
  </si>
  <si>
    <t>スクリーニングの結果</t>
  </si>
  <si>
    <t>７と８・・・少なくとも一つの領域で、合計　６ポイント以上の場合　　　　　　　　 年組</t>
  </si>
  <si>
    <t>９・・・・・合計２２ポイント以上の場合　　　　　　　　　　　　　　　　　　　　 氏名　　　</t>
  </si>
  <si>
    <r>
      <t>１聞　く　</t>
    </r>
    <r>
      <rPr>
        <sz val="9"/>
        <rFont val="ＭＳ ゴシック"/>
        <family val="3"/>
      </rPr>
      <t>（０：ない、　１：まれにある、　２：ときどきある、　３：よくある）</t>
    </r>
  </si>
  <si>
    <r>
      <t>２話　す　</t>
    </r>
    <r>
      <rPr>
        <sz val="9"/>
        <rFont val="ＭＳ ゴシック"/>
        <family val="3"/>
      </rPr>
      <t>（０：ない、　１：まれにある、　２：ときどきある、　３：よくある）</t>
    </r>
  </si>
  <si>
    <r>
      <t>３読　む　</t>
    </r>
    <r>
      <rPr>
        <sz val="9"/>
        <rFont val="ＭＳ ゴシック"/>
        <family val="3"/>
      </rPr>
      <t>（０：ない、　１：まれにある、　２：ときどきある、　３：よくある）</t>
    </r>
  </si>
  <si>
    <r>
      <t>４書　く　</t>
    </r>
    <r>
      <rPr>
        <sz val="9"/>
        <rFont val="ＭＳ ゴシック"/>
        <family val="3"/>
      </rPr>
      <t>（０：ない、　１：まれにある、　２：ときどきある、　３：よくある）</t>
    </r>
  </si>
  <si>
    <r>
      <t>５計算する　</t>
    </r>
    <r>
      <rPr>
        <sz val="9"/>
        <rFont val="ＭＳ ゴシック"/>
        <family val="3"/>
      </rPr>
      <t>（０：ない、　１：まれにある、　２：ときどきある、　３：よくある）</t>
    </r>
  </si>
  <si>
    <r>
      <t>６推論する　</t>
    </r>
    <r>
      <rPr>
        <sz val="9"/>
        <rFont val="ＭＳ ゴシック"/>
        <family val="3"/>
      </rPr>
      <t>（０：ない、　１：まれにある、　２：ときどきある、　３：よくある）</t>
    </r>
  </si>
  <si>
    <r>
      <t>７「不注意」　</t>
    </r>
    <r>
      <rPr>
        <sz val="9"/>
        <rFont val="ＭＳ ゴシック"/>
        <family val="3"/>
      </rPr>
      <t>（０：ない、　１：ときどきある、　２：しばしばある、　３：ひじょうにしばしばある）</t>
    </r>
  </si>
  <si>
    <r>
      <t>８「多動ー衝動」性</t>
    </r>
    <r>
      <rPr>
        <sz val="9"/>
        <rFont val="ＭＳ ゴシック"/>
        <family val="3"/>
      </rPr>
      <t>（０：ない、　１：ときどきある、　２：しばしばある、　３：ひじょうにしばしばある）</t>
    </r>
  </si>
  <si>
    <r>
      <t>９「対人関係やこだわり等」</t>
    </r>
    <r>
      <rPr>
        <sz val="9"/>
        <rFont val="ＭＳ ゴシック"/>
        <family val="3"/>
      </rPr>
      <t>（０：いいえ、　１：多少、　２：はい）</t>
    </r>
  </si>
  <si>
    <t>特別支援教育「実態把握チェックリスト」（中学校・高等学校用）</t>
  </si>
  <si>
    <t>気が散りやすい</t>
  </si>
  <si>
    <t>課題または遊びの活動で注意を集中し続けることが難しい</t>
  </si>
  <si>
    <t>直接話しかけられたときに聞いてないように見える</t>
  </si>
  <si>
    <t>指示に従えず、課題や任務をやり遂げることができない</t>
  </si>
  <si>
    <t>課題や活動を順序だてることが難しい</t>
  </si>
  <si>
    <t>（学業や宿題のような）精神的努力の持続を要する課題を避ける</t>
  </si>
  <si>
    <t>課題や活動に必要なものをなくしてしまう</t>
  </si>
  <si>
    <t>手足をそわそわと動かし、またはいすの上でもじもじする</t>
  </si>
  <si>
    <t>教室や、その他、座っていることを要求される状況で席を離れる</t>
  </si>
  <si>
    <t>不適切な状況で、余計に走り回ったり高い所へ上ったりする</t>
  </si>
  <si>
    <t>静かに遊んだり余暇活動につくことができない</t>
  </si>
  <si>
    <t>「じっとしていない」、またはまるで「エンジンで動かされているように」行動する</t>
  </si>
  <si>
    <t xml:space="preserve"> しゃべりすぎる</t>
  </si>
  <si>
    <t>質問が終わる前に出し抜けに答え始めてしまう</t>
  </si>
  <si>
    <t>順番を待つことが難しい</t>
  </si>
  <si>
    <t>他人を妨害したり、邪魔をする</t>
  </si>
  <si>
    <t>文法的な誤りが目立つ（主語と述語が対応していない、順序がおかしいなど）</t>
  </si>
  <si>
    <r>
      <t xml:space="preserve">　 このチェックリストは｢通常の学級に在籍する特別な教育的支援を必要とする児童生徒に関する調査(令和4年12月公表)」の質問項目等を基に作成したものです。気になる子どもの実態把握のために使います。下の基準に該当する場合は、特別な教育的支援を必要としていると考えられます。校内委員会で協議して、その子にあった支援を考えていきましょう。　
</t>
    </r>
    <r>
      <rPr>
        <sz val="11"/>
        <rFont val="UD デジタル 教科書体 NK-R"/>
        <family val="1"/>
      </rPr>
      <t>※</t>
    </r>
    <r>
      <rPr>
        <u val="single"/>
        <sz val="11"/>
        <rFont val="UD デジタル 教科書体 NK-R"/>
        <family val="1"/>
      </rPr>
      <t>背景色（黄色）部分は、「小学校用」と異なる質問項目</t>
    </r>
  </si>
  <si>
    <t>大人びている。ませている</t>
  </si>
  <si>
    <t>みんなから「○○博士」「○○教授」と思われている（例:カレンダー博士）</t>
  </si>
  <si>
    <t>他の子供は興味をもたないようなことに興味があり、「自分だけの世界」を持っている</t>
  </si>
  <si>
    <t>特定の分野の知識を蓄えているが、丸暗記であり、意味をきちんとは理解していない</t>
  </si>
  <si>
    <t>会話の仕方が形式的であり、抑揚なく話したり、間合いが取れなかったりすることがある</t>
  </si>
  <si>
    <t>言葉を組み合わせて、自分だけにしか分からないような造語を作る</t>
  </si>
  <si>
    <t>独特な声で話すことがある</t>
  </si>
  <si>
    <t>とても得意なことがある一方で、極端に不得手なものがある</t>
  </si>
  <si>
    <t>いろいろなことを話すが、その時の場面や相手の感情や立場を理解しない</t>
  </si>
  <si>
    <t>共感性が乏しい</t>
  </si>
  <si>
    <t>周りの人が困惑するようなことも、配慮しないで言ってしまう</t>
  </si>
  <si>
    <t>独特な目つきをすることがある</t>
  </si>
  <si>
    <t>友達と仲良くしたいという気持ちはあるけれど、友達関係をうまく築けない</t>
  </si>
  <si>
    <t>友達のそばにはいるが、一人で遊んでいる</t>
  </si>
  <si>
    <t>仲の良い友人がいない</t>
  </si>
  <si>
    <t>常識が乏しい</t>
  </si>
  <si>
    <t>球技やゲームをする時、仲間と協力することに考えが及ばない</t>
  </si>
  <si>
    <t>動作やジェスチャーが不器用で、ぎこちないことがある</t>
  </si>
  <si>
    <t>意図的でなく、顔や体を動かすことがある</t>
  </si>
  <si>
    <t>ある行動や考えに強くこだわることによって、簡単な日常の活動ができなくなることがある</t>
  </si>
  <si>
    <t>自分なりの独特な日課や手順があり、変更や変化を嫌がる</t>
  </si>
  <si>
    <t>特定の物に執着がある</t>
  </si>
  <si>
    <t>他の子供たちから、いじめられることがある</t>
  </si>
  <si>
    <t>独特な表情をしていることがある</t>
  </si>
  <si>
    <t>独特な姿勢をしていることがある</t>
  </si>
  <si>
    <t>学業において、綿密に注意することができない、または不注意な間違いをする</t>
  </si>
  <si>
    <t>日々の活動で忘れっぽい</t>
  </si>
  <si>
    <t>聞き間違いがある（｢知った｣を｢行った｣と聞き間違える）</t>
  </si>
  <si>
    <t>聞きもらしがある</t>
  </si>
  <si>
    <t>個別に言われると聞き取れるが、集団指示では難しい</t>
  </si>
  <si>
    <t>指示の理解が難しい</t>
  </si>
  <si>
    <t>話合いが難しい（話し合いの流れが理解できず、ついていけない）</t>
  </si>
  <si>
    <t>適切な速さで話すことが難しい（たどたどしく話す。とても早口である）</t>
  </si>
  <si>
    <t>ことばにつまったりする</t>
  </si>
  <si>
    <t>単語を羅列したり、短い文で内容的に乏しい話をする</t>
  </si>
  <si>
    <t>思いつくままに話すなど、筋道の通った話をするのが難しい</t>
  </si>
  <si>
    <t>内容を分かりやすく伝えることが難しい</t>
  </si>
  <si>
    <t>初めて出てきた語や、普段あまり使わない語などを読み間違える</t>
  </si>
  <si>
    <t>文章を理解するのに何度も読み返す</t>
  </si>
  <si>
    <t>音読が遅い</t>
  </si>
  <si>
    <t>文章を読むことはできるが、内容が頭に入らない</t>
  </si>
  <si>
    <t>文章の要点を正しく読みとることが難しい</t>
  </si>
  <si>
    <t>読みにくい字を書く（字の形や大きさが整っていない。まっすぐに書けない）</t>
  </si>
  <si>
    <t>文章を書く際、漢字をあまり使わない</t>
  </si>
  <si>
    <t>漢字の細かい部分を書き間違える</t>
  </si>
  <si>
    <t>限られた量の作文や、決まったパターンの文章しか書かない</t>
  </si>
  <si>
    <t>思いつくままに書き、筋道の通った文章を書くことができない</t>
  </si>
  <si>
    <t>数の表記が正確にできない（三千四十七を300047や347と書くなど）</t>
  </si>
  <si>
    <t>簡単な数（6+8＝14、15-7＝8 など、九九の範囲の計算）の暗算が素早くできない</t>
  </si>
  <si>
    <t>四則の混合した式などを正しい順序で計算できない</t>
  </si>
  <si>
    <t>文字や記号（x、y、πなど）を使った計算ができない</t>
  </si>
  <si>
    <t>一次方程式が解けない</t>
  </si>
  <si>
    <t>数の量的な面が理解できない（数直線の目盛りが分からない、分数の大きさが分からないなど）</t>
  </si>
  <si>
    <t>幾つかの事象から数学的な法則が見つけられない（数字の並び、表やグラフの変化から先を予測できないなど）</t>
  </si>
  <si>
    <t>文章題の解き方の方針（求め方）や立式が分からない</t>
  </si>
  <si>
    <t>基本的な公式や定理を示されても、それに当てはめて答えを求めていくことができない</t>
  </si>
  <si>
    <t>類似点・相違点を見つけられない（図形の性質や問題の解き方などの似ているところ、違うところが分からないなど）</t>
  </si>
  <si>
    <t>得られた答えが、日常ではあり得ない状況でも、変だと思わない</t>
  </si>
  <si>
    <t>１～６・・・少なくとも一つの領域で、合計１２ポイント以上（１,２,３,５）もしくは１５ポイント以上（４,６)の場合</t>
  </si>
  <si>
    <t>誰かに何かを伝える目的がなくても、場面に関係なく声を出す。（例：唇を鳴らす､咳払い､喉を鳴らす､叫ぶ）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</si>
</sst>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lt;=999]000;[&lt;=9999]000\-00;000\-0000"/>
  </numFmts>
  <fonts count="61">
    <font>
      <sz val="11"/>
      <name val="ＭＳ Ｐゴシック"/>
      <family val="3"/>
    </font>
    <font>
      <b/>
      <sz val="14"/>
      <name val="ＭＳ ゴシック"/>
      <family val="3"/>
    </font>
    <font>
      <sz val="9"/>
      <name val="ＭＳ ゴシック"/>
      <family val="3"/>
    </font>
    <font>
      <b/>
      <sz val="10"/>
      <name val="ＭＳ ゴシック"/>
      <family val="3"/>
    </font>
    <font>
      <b/>
      <sz val="11"/>
      <name val="ＭＳ ゴシック"/>
      <family val="3"/>
    </font>
    <font>
      <sz val="10"/>
      <name val="Century"/>
      <family val="1"/>
    </font>
    <font>
      <b/>
      <sz val="9"/>
      <name val="ＭＳ ゴシック"/>
      <family val="3"/>
    </font>
    <font>
      <sz val="6"/>
      <name val="ＭＳ Ｐゴシック"/>
      <family val="3"/>
    </font>
    <font>
      <sz val="9"/>
      <color indexed="8"/>
      <name val="ＭＳ ゴシック"/>
      <family val="3"/>
    </font>
    <font>
      <b/>
      <sz val="12"/>
      <name val="ＭＳ Ｐゴシック"/>
      <family val="3"/>
    </font>
    <font>
      <b/>
      <sz val="12"/>
      <color indexed="8"/>
      <name val="ＭＳ Ｐゴシック"/>
      <family val="3"/>
    </font>
    <font>
      <b/>
      <sz val="9"/>
      <name val="ＭＳ Ｐゴシック"/>
      <family val="3"/>
    </font>
    <font>
      <b/>
      <sz val="14"/>
      <name val="ＭＳ Ｐゴシック"/>
      <family val="3"/>
    </font>
    <font>
      <sz val="11"/>
      <color indexed="8"/>
      <name val="ＭＳ Ｐゴシック"/>
      <family val="3"/>
    </font>
    <font>
      <sz val="11.75"/>
      <color indexed="8"/>
      <name val="ＭＳ Ｐゴシック"/>
      <family val="3"/>
    </font>
    <font>
      <sz val="8"/>
      <color indexed="8"/>
      <name val="ＭＳ Ｐゴシック"/>
      <family val="3"/>
    </font>
    <font>
      <sz val="10"/>
      <color indexed="8"/>
      <name val="ＭＳ Ｐゴシック"/>
      <family val="3"/>
    </font>
    <font>
      <sz val="10.75"/>
      <color indexed="8"/>
      <name val="ＭＳ Ｐゴシック"/>
      <family val="3"/>
    </font>
    <font>
      <sz val="11"/>
      <color indexed="26"/>
      <name val="ＭＳ Ｐゴシック"/>
      <family val="3"/>
    </font>
    <font>
      <sz val="11.5"/>
      <color indexed="8"/>
      <name val="ＭＳ Ｐゴシック"/>
      <family val="3"/>
    </font>
    <font>
      <sz val="10"/>
      <name val="ＭＳ ゴシック"/>
      <family val="3"/>
    </font>
    <font>
      <sz val="10"/>
      <color indexed="8"/>
      <name val="ＭＳ ゴシック"/>
      <family val="3"/>
    </font>
    <font>
      <sz val="10"/>
      <name val="ＭＳ Ｐゴシック"/>
      <family val="3"/>
    </font>
    <font>
      <sz val="12"/>
      <name val="UD デジタル 教科書体 NK-R"/>
      <family val="1"/>
    </font>
    <font>
      <sz val="11"/>
      <name val="UD デジタル 教科書体 NK-R"/>
      <family val="1"/>
    </font>
    <font>
      <u val="single"/>
      <sz val="11"/>
      <name val="UD デジタル 教科書体 NK-R"/>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1"/>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rgb="FFFFFF00"/>
        <bgColor indexed="64"/>
      </patternFill>
    </fill>
    <fill>
      <patternFill patternType="solid">
        <fgColor theme="0"/>
        <bgColor indexed="64"/>
      </patternFill>
    </fill>
    <fill>
      <patternFill patternType="solid">
        <fgColor indexed="41"/>
        <bgColor indexed="64"/>
      </patternFill>
    </fill>
    <fill>
      <patternFill patternType="solid">
        <fgColor indexed="47"/>
        <bgColor indexed="64"/>
      </patternFill>
    </fill>
    <fill>
      <patternFill patternType="solid">
        <fgColor indexed="11"/>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64">
    <xf numFmtId="0" fontId="0" fillId="0" borderId="0" xfId="0" applyAlignment="1">
      <alignment vertical="center"/>
    </xf>
    <xf numFmtId="0" fontId="2" fillId="0" borderId="0" xfId="0" applyFont="1" applyAlignment="1">
      <alignment horizontal="justify" vertical="center"/>
    </xf>
    <xf numFmtId="0" fontId="5" fillId="0" borderId="0" xfId="0" applyFont="1" applyAlignment="1">
      <alignment vertical="center" wrapText="1"/>
    </xf>
    <xf numFmtId="0" fontId="2" fillId="0" borderId="0" xfId="0" applyFont="1" applyAlignment="1">
      <alignment horizontal="right" vertical="center"/>
    </xf>
    <xf numFmtId="0" fontId="0" fillId="0" borderId="0" xfId="0" applyAlignment="1">
      <alignment horizontal="center" vertical="center"/>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center" vertical="center" wrapText="1"/>
    </xf>
    <xf numFmtId="0" fontId="3" fillId="0" borderId="0" xfId="0" applyFont="1" applyBorder="1" applyAlignment="1">
      <alignment horizontal="center" vertical="center"/>
    </xf>
    <xf numFmtId="0" fontId="9" fillId="0" borderId="10" xfId="0" applyFont="1" applyBorder="1" applyAlignment="1">
      <alignment horizontal="center" vertical="center"/>
    </xf>
    <xf numFmtId="0" fontId="10" fillId="0" borderId="10" xfId="0" applyFont="1" applyBorder="1" applyAlignment="1">
      <alignment horizontal="center" vertical="center"/>
    </xf>
    <xf numFmtId="0" fontId="0" fillId="0" borderId="10" xfId="0" applyBorder="1" applyAlignment="1">
      <alignment horizontal="center" vertical="center"/>
    </xf>
    <xf numFmtId="0" fontId="11" fillId="33" borderId="10" xfId="0" applyFont="1" applyFill="1" applyBorder="1" applyAlignment="1">
      <alignment horizontal="center" vertical="center"/>
    </xf>
    <xf numFmtId="0" fontId="4" fillId="0" borderId="10" xfId="0" applyFont="1" applyBorder="1" applyAlignment="1">
      <alignment horizontal="center" vertical="center" wrapText="1"/>
    </xf>
    <xf numFmtId="0" fontId="9" fillId="0" borderId="0" xfId="0" applyFont="1" applyBorder="1" applyAlignment="1">
      <alignment horizontal="center" vertical="center"/>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0" fillId="0" borderId="0" xfId="0" applyAlignment="1">
      <alignment horizontal="right" vertical="center"/>
    </xf>
    <xf numFmtId="0" fontId="0" fillId="0" borderId="10" xfId="0" applyBorder="1" applyAlignment="1">
      <alignment vertical="center"/>
    </xf>
    <xf numFmtId="0" fontId="3" fillId="34" borderId="10" xfId="0" applyFont="1" applyFill="1" applyBorder="1" applyAlignment="1" applyProtection="1">
      <alignment horizontal="center" vertical="center"/>
      <protection locked="0"/>
    </xf>
    <xf numFmtId="180" fontId="0" fillId="34" borderId="10" xfId="0" applyNumberFormat="1" applyFill="1" applyBorder="1" applyAlignment="1" applyProtection="1">
      <alignment horizontal="center" vertical="center"/>
      <protection locked="0"/>
    </xf>
    <xf numFmtId="0" fontId="0" fillId="34" borderId="10" xfId="0" applyFill="1" applyBorder="1" applyAlignment="1" applyProtection="1">
      <alignment horizontal="center" vertical="center"/>
      <protection locked="0"/>
    </xf>
    <xf numFmtId="0" fontId="6" fillId="35" borderId="10" xfId="0" applyFont="1" applyFill="1" applyBorder="1" applyAlignment="1">
      <alignment horizontal="center" vertical="center"/>
    </xf>
    <xf numFmtId="0" fontId="11" fillId="35" borderId="10" xfId="0" applyFont="1" applyFill="1" applyBorder="1" applyAlignment="1">
      <alignment horizontal="center" vertical="center"/>
    </xf>
    <xf numFmtId="0" fontId="20" fillId="0" borderId="10" xfId="0" applyFont="1" applyBorder="1" applyAlignment="1">
      <alignment horizontal="justify" vertical="center" wrapText="1"/>
    </xf>
    <xf numFmtId="0" fontId="20" fillId="0" borderId="10" xfId="0" applyFont="1" applyBorder="1" applyAlignment="1">
      <alignment vertical="center" wrapText="1"/>
    </xf>
    <xf numFmtId="0" fontId="20" fillId="36" borderId="10" xfId="0" applyFont="1" applyFill="1" applyBorder="1" applyAlignment="1">
      <alignment horizontal="justify" vertical="center" wrapText="1"/>
    </xf>
    <xf numFmtId="0" fontId="2" fillId="36"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2" fillId="37" borderId="10" xfId="0" applyFont="1" applyFill="1" applyBorder="1" applyAlignment="1">
      <alignment vertical="center"/>
    </xf>
    <xf numFmtId="0" fontId="20" fillId="37" borderId="10" xfId="0" applyFont="1" applyFill="1" applyBorder="1" applyAlignment="1">
      <alignment horizontal="justify" vertical="center" wrapText="1"/>
    </xf>
    <xf numFmtId="180" fontId="9" fillId="0" borderId="10" xfId="0" applyNumberFormat="1" applyFont="1" applyBorder="1" applyAlignment="1">
      <alignment horizontal="center" vertical="center"/>
    </xf>
    <xf numFmtId="0" fontId="4" fillId="38" borderId="10" xfId="0" applyFont="1" applyFill="1" applyBorder="1" applyAlignment="1">
      <alignment horizontal="left" vertical="center"/>
    </xf>
    <xf numFmtId="0" fontId="3" fillId="0" borderId="10" xfId="0" applyFont="1" applyBorder="1" applyAlignment="1">
      <alignment horizontal="center" vertical="center"/>
    </xf>
    <xf numFmtId="0" fontId="1" fillId="0" borderId="0" xfId="0" applyFont="1" applyBorder="1" applyAlignment="1">
      <alignment horizontal="center" vertical="center"/>
    </xf>
    <xf numFmtId="0" fontId="6" fillId="0" borderId="0" xfId="0" applyFont="1" applyAlignment="1">
      <alignment vertical="center"/>
    </xf>
    <xf numFmtId="0" fontId="0" fillId="0" borderId="11" xfId="0" applyBorder="1" applyAlignment="1">
      <alignment vertical="center"/>
    </xf>
    <xf numFmtId="0" fontId="4" fillId="19" borderId="10" xfId="0" applyFont="1" applyFill="1" applyBorder="1" applyAlignment="1">
      <alignment horizontal="left" vertical="center"/>
    </xf>
    <xf numFmtId="0" fontId="20" fillId="0" borderId="10" xfId="0" applyFont="1" applyBorder="1" applyAlignment="1">
      <alignment horizontal="center" vertical="center" wrapText="1"/>
    </xf>
    <xf numFmtId="0" fontId="4" fillId="19" borderId="12" xfId="0" applyFont="1" applyFill="1" applyBorder="1" applyAlignment="1">
      <alignment horizontal="left" vertical="center"/>
    </xf>
    <xf numFmtId="0" fontId="4" fillId="19" borderId="13" xfId="0" applyFont="1" applyFill="1" applyBorder="1" applyAlignment="1">
      <alignment horizontal="left" vertical="center"/>
    </xf>
    <xf numFmtId="0" fontId="4" fillId="19" borderId="14" xfId="0" applyFont="1" applyFill="1" applyBorder="1" applyAlignment="1">
      <alignment horizontal="left" vertical="center"/>
    </xf>
    <xf numFmtId="0" fontId="23" fillId="39" borderId="12" xfId="0" applyFont="1" applyFill="1" applyBorder="1" applyAlignment="1">
      <alignment horizontal="left" vertical="center" wrapText="1"/>
    </xf>
    <xf numFmtId="0" fontId="23" fillId="39" borderId="13" xfId="0" applyFont="1" applyFill="1" applyBorder="1" applyAlignment="1">
      <alignment horizontal="left" vertical="center" wrapText="1"/>
    </xf>
    <xf numFmtId="0" fontId="23" fillId="39" borderId="14" xfId="0" applyFont="1" applyFill="1" applyBorder="1" applyAlignment="1">
      <alignment horizontal="left" vertical="center" wrapText="1"/>
    </xf>
    <xf numFmtId="0" fontId="3" fillId="34" borderId="10" xfId="0" applyFont="1" applyFill="1" applyBorder="1" applyAlignment="1" applyProtection="1">
      <alignment horizontal="center" vertical="center"/>
      <protection locked="0"/>
    </xf>
    <xf numFmtId="0" fontId="4" fillId="38" borderId="12" xfId="0" applyFont="1" applyFill="1" applyBorder="1" applyAlignment="1">
      <alignment horizontal="left" vertical="center"/>
    </xf>
    <xf numFmtId="0" fontId="4" fillId="38" borderId="14" xfId="0" applyFont="1" applyFill="1" applyBorder="1" applyAlignment="1">
      <alignment horizontal="left" vertical="center"/>
    </xf>
    <xf numFmtId="0" fontId="6" fillId="0" borderId="0" xfId="0" applyFont="1" applyBorder="1" applyAlignment="1">
      <alignment horizontal="left" vertical="center"/>
    </xf>
    <xf numFmtId="0" fontId="20" fillId="0" borderId="12" xfId="0" applyFont="1" applyBorder="1" applyAlignment="1">
      <alignment horizontal="center" vertical="center" wrapText="1"/>
    </xf>
    <xf numFmtId="0" fontId="20" fillId="0" borderId="14" xfId="0" applyFont="1" applyBorder="1" applyAlignment="1">
      <alignment horizontal="center" vertical="center" wrapText="1"/>
    </xf>
    <xf numFmtId="0" fontId="4" fillId="40" borderId="10" xfId="0" applyFont="1" applyFill="1" applyBorder="1" applyAlignment="1">
      <alignment horizontal="left" vertical="center"/>
    </xf>
    <xf numFmtId="0" fontId="21" fillId="0" borderId="10" xfId="0" applyFont="1" applyBorder="1" applyAlignment="1">
      <alignment horizontal="center" vertical="center" wrapText="1"/>
    </xf>
    <xf numFmtId="0" fontId="0" fillId="0" borderId="10" xfId="0" applyBorder="1" applyAlignment="1">
      <alignment horizontal="center" vertical="center"/>
    </xf>
    <xf numFmtId="0" fontId="12" fillId="0" borderId="0" xfId="0" applyFont="1" applyAlignment="1">
      <alignment horizontal="center" vertical="center"/>
    </xf>
    <xf numFmtId="0" fontId="0" fillId="34" borderId="0" xfId="0" applyFill="1" applyAlignment="1">
      <alignment horizontal="center" vertical="center"/>
    </xf>
    <xf numFmtId="0" fontId="0" fillId="0" borderId="10"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10" b="0" i="0" u="none" baseline="0">
                <a:solidFill>
                  <a:srgbClr val="000000"/>
                </a:solidFill>
                <a:latin typeface="ＭＳ Ｐゴシック"/>
                <a:ea typeface="ＭＳ Ｐゴシック"/>
                <a:cs typeface="ＭＳ Ｐゴシック"/>
              </a:rPr>
              <a:t>学習面の傾向</a:t>
            </a:r>
          </a:p>
        </c:rich>
      </c:tx>
      <c:layout>
        <c:manualLayout>
          <c:xMode val="factor"/>
          <c:yMode val="factor"/>
          <c:x val="-0.025"/>
          <c:y val="-0.015"/>
        </c:manualLayout>
      </c:layout>
      <c:spPr>
        <a:noFill/>
        <a:ln w="3175">
          <a:noFill/>
        </a:ln>
      </c:spPr>
    </c:title>
    <c:plotArea>
      <c:layout>
        <c:manualLayout>
          <c:xMode val="edge"/>
          <c:yMode val="edge"/>
          <c:x val="0.21925"/>
          <c:y val="0.2245"/>
          <c:w val="0.541"/>
          <c:h val="0.65025"/>
        </c:manualLayout>
      </c:layout>
      <c:radarChart>
        <c:radarStyle val="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(チェックシート!$B$13,チェックシート!$B$21,チェックシート!$B$29,チェックシート!$B$38,チェックシート!$B$46,チェックシート!$B$55)</c:f>
              <c:strCache>
                <c:ptCount val="6"/>
                <c:pt idx="0">
                  <c:v>聞く合計ポイント</c:v>
                </c:pt>
                <c:pt idx="1">
                  <c:v>話す合計ポイント</c:v>
                </c:pt>
                <c:pt idx="2">
                  <c:v>読む合計ポイント</c:v>
                </c:pt>
                <c:pt idx="3">
                  <c:v>書く合計ポイント</c:v>
                </c:pt>
                <c:pt idx="4">
                  <c:v>計算合計ポイント</c:v>
                </c:pt>
                <c:pt idx="5">
                  <c:v>推論合計ポイント</c:v>
                </c:pt>
              </c:strCache>
            </c:strRef>
          </c:cat>
          <c:val>
            <c:numRef>
              <c:f>(チェックシート!$C$13,チェックシート!$C$21,チェックシート!$C$29,チェックシート!$C$38,チェックシート!$C$46,チェックシート!$C$55)</c:f>
              <c:numCache>
                <c:ptCount val="6"/>
              </c:numCache>
            </c:numRef>
          </c:val>
        </c:ser>
        <c:ser>
          <c:idx val="1"/>
          <c:order val="1"/>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(チェックシート!$B$13,チェックシート!$B$21,チェックシート!$B$29,チェックシート!$B$38,チェックシート!$B$46,チェックシート!$B$55)</c:f>
              <c:strCache>
                <c:ptCount val="6"/>
                <c:pt idx="0">
                  <c:v>聞く合計ポイント</c:v>
                </c:pt>
                <c:pt idx="1">
                  <c:v>話す合計ポイント</c:v>
                </c:pt>
                <c:pt idx="2">
                  <c:v>読む合計ポイント</c:v>
                </c:pt>
                <c:pt idx="3">
                  <c:v>書く合計ポイント</c:v>
                </c:pt>
                <c:pt idx="4">
                  <c:v>計算合計ポイント</c:v>
                </c:pt>
                <c:pt idx="5">
                  <c:v>推論合計ポイント</c:v>
                </c:pt>
              </c:strCache>
            </c:strRef>
          </c:cat>
          <c:val>
            <c:numRef>
              <c:f>(チェックシート!$D$13,チェックシート!$D$21,チェックシート!$D$29,チェックシート!$D$38,チェックシート!$D$46,チェックシート!$D$55)</c:f>
              <c:numCache>
                <c:ptCount val="6"/>
                <c:pt idx="0">
                  <c:v>0</c:v>
                </c:pt>
                <c:pt idx="1">
                  <c:v>0</c:v>
                </c:pt>
                <c:pt idx="2">
                  <c:v>0</c:v>
                </c:pt>
                <c:pt idx="3">
                  <c:v>0</c:v>
                </c:pt>
                <c:pt idx="4">
                  <c:v>0</c:v>
                </c:pt>
                <c:pt idx="5">
                  <c:v>0</c:v>
                </c:pt>
              </c:numCache>
            </c:numRef>
          </c:val>
        </c:ser>
        <c:axId val="56952186"/>
        <c:axId val="42807627"/>
      </c:radarChart>
      <c:catAx>
        <c:axId val="5695218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2807627"/>
        <c:crosses val="autoZero"/>
        <c:auto val="0"/>
        <c:lblOffset val="100"/>
        <c:tickLblSkip val="1"/>
        <c:noMultiLvlLbl val="0"/>
      </c:catAx>
      <c:valAx>
        <c:axId val="42807627"/>
        <c:scaling>
          <c:orientation val="minMax"/>
          <c:max val="18"/>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56952186"/>
        <c:crossesAt val="1"/>
        <c:crossBetween val="between"/>
        <c:dispUnits/>
        <c:majorUnit val="3"/>
        <c:minorUnit val="0.1"/>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対人関係やこだわりの傾向</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ポイント以上で　強い傾向）</a:t>
            </a:r>
          </a:p>
        </c:rich>
      </c:tx>
      <c:layout>
        <c:manualLayout>
          <c:xMode val="factor"/>
          <c:yMode val="factor"/>
          <c:x val="-0.00525"/>
          <c:y val="-0.00375"/>
        </c:manualLayout>
      </c:layout>
      <c:spPr>
        <a:noFill/>
        <a:ln>
          <a:noFill/>
        </a:ln>
      </c:spPr>
    </c:title>
    <c:view3D>
      <c:rotX val="15"/>
      <c:hPercent val="60"/>
      <c:rotY val="20"/>
      <c:depthPercent val="50"/>
      <c:rAngAx val="1"/>
    </c:view3D>
    <c:plotArea>
      <c:layout>
        <c:manualLayout>
          <c:xMode val="edge"/>
          <c:yMode val="edge"/>
          <c:x val="0.0205"/>
          <c:y val="0.131"/>
          <c:w val="0.948"/>
          <c:h val="0.834"/>
        </c:manualLayout>
      </c:layout>
      <c:bar3DChart>
        <c:barDir val="col"/>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a:ln w="12700">
                <a:solidFill>
                  <a:srgbClr val="000000"/>
                </a:solidFill>
              </a:ln>
            </c:spPr>
          </c:dPt>
          <c:dLbls>
            <c:numFmt formatCode="General" sourceLinked="1"/>
            <c:showLegendKey val="0"/>
            <c:showVal val="1"/>
            <c:showBubbleSize val="0"/>
            <c:showCatName val="0"/>
            <c:showSerName val="0"/>
            <c:showPercent val="0"/>
          </c:dLbls>
          <c:val>
            <c:numRef>
              <c:f>チェックシート!$D$111</c:f>
              <c:numCache>
                <c:ptCount val="1"/>
                <c:pt idx="0">
                  <c:v>0</c:v>
                </c:pt>
              </c:numCache>
            </c:numRef>
          </c:val>
          <c:shape val="cone"/>
        </c:ser>
        <c:gapWidth val="50"/>
        <c:gapDepth val="50"/>
        <c:shape val="cylinder"/>
        <c:axId val="49724324"/>
        <c:axId val="44865733"/>
      </c:bar3DChart>
      <c:catAx>
        <c:axId val="49724324"/>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対人関係やこだわりポイント</a:t>
                </a:r>
              </a:p>
            </c:rich>
          </c:tx>
          <c:layout>
            <c:manualLayout>
              <c:xMode val="factor"/>
              <c:yMode val="factor"/>
              <c:x val="0.02575"/>
              <c:y val="-0.0635"/>
            </c:manualLayout>
          </c:layout>
          <c:overlay val="0"/>
          <c:spPr>
            <a:noFill/>
            <a:ln>
              <a:noFill/>
            </a:ln>
          </c:spPr>
        </c:title>
        <c:delete val="0"/>
        <c:numFmt formatCode="0_ " sourceLinked="0"/>
        <c:majorTickMark val="in"/>
        <c:minorTickMark val="none"/>
        <c:tickLblPos val="low"/>
        <c:spPr>
          <a:ln w="3175">
            <a:solidFill>
              <a:srgbClr val="000000"/>
            </a:solidFill>
          </a:ln>
        </c:spPr>
        <c:txPr>
          <a:bodyPr vert="horz" rot="0"/>
          <a:lstStyle/>
          <a:p>
            <a:pPr>
              <a:defRPr lang="en-US" cap="none" sz="1100" b="0" i="0" u="none" baseline="0">
                <a:solidFill>
                  <a:srgbClr val="FFFFCC"/>
                </a:solidFill>
                <a:latin typeface="ＭＳ Ｐゴシック"/>
                <a:ea typeface="ＭＳ Ｐゴシック"/>
                <a:cs typeface="ＭＳ Ｐゴシック"/>
              </a:defRPr>
            </a:pPr>
          </a:p>
        </c:txPr>
        <c:crossAx val="44865733"/>
        <c:crossesAt val="0"/>
        <c:auto val="1"/>
        <c:lblOffset val="100"/>
        <c:tickLblSkip val="1"/>
        <c:noMultiLvlLbl val="0"/>
      </c:catAx>
      <c:valAx>
        <c:axId val="44865733"/>
        <c:scaling>
          <c:orientation val="minMax"/>
          <c:max val="54"/>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9724324"/>
        <c:crossesAt val="1"/>
        <c:crossBetween val="between"/>
        <c:dispUnits/>
        <c:majorUnit val="10"/>
        <c:minorUnit val="0.108"/>
      </c:valAx>
      <c:spPr>
        <a:noFill/>
        <a:ln>
          <a:noFill/>
        </a:ln>
      </c:spPr>
    </c:plotArea>
    <c:floor>
      <c:spPr>
        <a:solidFill>
          <a:srgbClr val="FFFF99"/>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不注意・多動－衝動性の傾向</a:t>
            </a:r>
            <a:r>
              <a:rPr lang="en-US" cap="none" sz="1200" b="1" i="0" u="none" baseline="0">
                <a:solidFill>
                  <a:srgbClr val="000000"/>
                </a:solidFill>
                <a:latin typeface="ＭＳ Ｐゴシック"/>
                <a:ea typeface="ＭＳ Ｐゴシック"/>
                <a:cs typeface="ＭＳ Ｐゴシック"/>
              </a:rPr>
              <a:t>
</a:t>
            </a:r>
            <a:r>
              <a:rPr lang="en-US" cap="none" sz="1150" b="0" i="0" u="none" baseline="0">
                <a:solidFill>
                  <a:srgbClr val="000000"/>
                </a:solidFill>
                <a:latin typeface="ＭＳ Ｐゴシック"/>
                <a:ea typeface="ＭＳ Ｐゴシック"/>
                <a:cs typeface="ＭＳ Ｐゴシック"/>
              </a:rPr>
              <a:t>(6</a:t>
            </a:r>
            <a:r>
              <a:rPr lang="en-US" cap="none" sz="1150" b="0" i="0" u="none" baseline="0">
                <a:solidFill>
                  <a:srgbClr val="000000"/>
                </a:solidFill>
                <a:latin typeface="ＭＳ Ｐゴシック"/>
                <a:ea typeface="ＭＳ Ｐゴシック"/>
                <a:cs typeface="ＭＳ Ｐゴシック"/>
              </a:rPr>
              <a:t>ポイント以上で　強い傾向）</a:t>
            </a:r>
          </a:p>
        </c:rich>
      </c:tx>
      <c:layout>
        <c:manualLayout>
          <c:xMode val="factor"/>
          <c:yMode val="factor"/>
          <c:x val="0.02025"/>
          <c:y val="-0.0035"/>
        </c:manualLayout>
      </c:layout>
      <c:spPr>
        <a:noFill/>
        <a:ln>
          <a:noFill/>
        </a:ln>
      </c:spPr>
    </c:title>
    <c:plotArea>
      <c:layout>
        <c:manualLayout>
          <c:xMode val="edge"/>
          <c:yMode val="edge"/>
          <c:x val="0.02375"/>
          <c:y val="0.17625"/>
          <c:w val="0.95125"/>
          <c:h val="0.7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(チェックシート!$B$68,チェックシート!$B$81)</c:f>
              <c:strCache>
                <c:ptCount val="2"/>
                <c:pt idx="0">
                  <c:v>不注意合計ポイント</c:v>
                </c:pt>
                <c:pt idx="1">
                  <c:v>多動－衝動合計ポイント</c:v>
                </c:pt>
              </c:strCache>
            </c:strRef>
          </c:cat>
          <c:val>
            <c:numRef>
              <c:f>(チェックシート!$C$68,チェックシート!$C$81)</c:f>
              <c:numCache>
                <c:ptCount val="2"/>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(チェックシート!$B$68,チェックシート!$B$81)</c:f>
              <c:strCache>
                <c:ptCount val="2"/>
                <c:pt idx="0">
                  <c:v>不注意合計ポイント</c:v>
                </c:pt>
                <c:pt idx="1">
                  <c:v>多動－衝動合計ポイント</c:v>
                </c:pt>
              </c:strCache>
            </c:strRef>
          </c:cat>
          <c:val>
            <c:numRef>
              <c:f>(チェックシート!$D$68,チェックシート!$D$81)</c:f>
              <c:numCache>
                <c:ptCount val="2"/>
              </c:numCache>
            </c:numRef>
          </c:val>
        </c:ser>
        <c:axId val="1138414"/>
        <c:axId val="10245727"/>
      </c:barChart>
      <c:barChart>
        <c:barDir val="col"/>
        <c:grouping val="clustered"/>
        <c:varyColors val="0"/>
        <c:ser>
          <c:idx val="2"/>
          <c:order val="2"/>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0000"/>
              </a:solidFill>
              <a:ln w="12700">
                <a:solidFill>
                  <a:srgbClr val="000000"/>
                </a:solidFill>
              </a:ln>
            </c:spPr>
          </c:dPt>
          <c:dLbls>
            <c:numFmt formatCode="General" sourceLinked="1"/>
            <c:showLegendKey val="0"/>
            <c:showVal val="1"/>
            <c:showBubbleSize val="0"/>
            <c:showCatName val="0"/>
            <c:showSerName val="0"/>
            <c:showPercent val="0"/>
          </c:dLbls>
          <c:cat>
            <c:strRef>
              <c:f>(チェックシート!$B$68,チェックシート!$B$81)</c:f>
              <c:strCache>
                <c:ptCount val="2"/>
                <c:pt idx="0">
                  <c:v>不注意合計ポイント</c:v>
                </c:pt>
                <c:pt idx="1">
                  <c:v>多動－衝動合計ポイント</c:v>
                </c:pt>
              </c:strCache>
            </c:strRef>
          </c:cat>
          <c:val>
            <c:numRef>
              <c:f>(チェックシート!$E$68,チェックシート!$E$81)</c:f>
              <c:numCache>
                <c:ptCount val="2"/>
                <c:pt idx="0">
                  <c:v>0</c:v>
                </c:pt>
                <c:pt idx="1">
                  <c:v>0</c:v>
                </c:pt>
              </c:numCache>
            </c:numRef>
          </c:val>
        </c:ser>
        <c:axId val="25102680"/>
        <c:axId val="24597529"/>
      </c:barChart>
      <c:catAx>
        <c:axId val="1138414"/>
        <c:scaling>
          <c:orientation val="minMax"/>
        </c:scaling>
        <c:axPos val="b"/>
        <c:delete val="0"/>
        <c:numFmt formatCode="General" sourceLinked="1"/>
        <c:majorTickMark val="in"/>
        <c:minorTickMark val="none"/>
        <c:tickLblPos val="nextTo"/>
        <c:spPr>
          <a:ln w="3175">
            <a:solidFill>
              <a:srgbClr val="000000"/>
            </a:solidFill>
          </a:ln>
        </c:spPr>
        <c:crossAx val="10245727"/>
        <c:crosses val="autoZero"/>
        <c:auto val="1"/>
        <c:lblOffset val="100"/>
        <c:tickLblSkip val="1"/>
        <c:noMultiLvlLbl val="0"/>
      </c:catAx>
      <c:valAx>
        <c:axId val="10245727"/>
        <c:scaling>
          <c:orientation val="minMax"/>
          <c:max val="9"/>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138414"/>
        <c:crossesAt val="1"/>
        <c:crossBetween val="between"/>
        <c:dispUnits/>
        <c:majorUnit val="3"/>
      </c:valAx>
      <c:catAx>
        <c:axId val="25102680"/>
        <c:scaling>
          <c:orientation val="minMax"/>
        </c:scaling>
        <c:axPos val="b"/>
        <c:delete val="1"/>
        <c:majorTickMark val="out"/>
        <c:minorTickMark val="none"/>
        <c:tickLblPos val="nextTo"/>
        <c:crossAx val="24597529"/>
        <c:crosses val="autoZero"/>
        <c:auto val="1"/>
        <c:lblOffset val="100"/>
        <c:tickLblSkip val="1"/>
        <c:noMultiLvlLbl val="0"/>
      </c:catAx>
      <c:valAx>
        <c:axId val="24597529"/>
        <c:scaling>
          <c:orientation val="minMax"/>
          <c:max val="9"/>
        </c:scaling>
        <c:axPos val="l"/>
        <c:delete val="0"/>
        <c:numFmt formatCode="General" sourceLinked="1"/>
        <c:majorTickMark val="in"/>
        <c:minorTickMark val="none"/>
        <c:tickLblPos val="nextTo"/>
        <c:spPr>
          <a:ln w="3175">
            <a:solidFill>
              <a:srgbClr val="000000"/>
            </a:solidFill>
          </a:ln>
        </c:spPr>
        <c:crossAx val="25102680"/>
        <c:crosses val="max"/>
        <c:crossBetween val="between"/>
        <c:dispUnits/>
        <c:majorUnit val="3"/>
      </c:valAx>
      <c:spPr>
        <a:solidFill>
          <a:srgbClr val="FFFF99"/>
        </a:solidFill>
        <a:ln w="12700">
          <a:solidFill>
            <a:srgbClr val="FFFF99"/>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171450</xdr:rowOff>
    </xdr:from>
    <xdr:to>
      <xdr:col>5</xdr:col>
      <xdr:colOff>723900</xdr:colOff>
      <xdr:row>22</xdr:row>
      <xdr:rowOff>57150</xdr:rowOff>
    </xdr:to>
    <xdr:graphicFrame>
      <xdr:nvGraphicFramePr>
        <xdr:cNvPr id="1" name="グラフ 1"/>
        <xdr:cNvGraphicFramePr/>
      </xdr:nvGraphicFramePr>
      <xdr:xfrm>
        <a:off x="171450" y="676275"/>
        <a:ext cx="3905250" cy="331470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43</xdr:row>
      <xdr:rowOff>161925</xdr:rowOff>
    </xdr:from>
    <xdr:to>
      <xdr:col>5</xdr:col>
      <xdr:colOff>733425</xdr:colOff>
      <xdr:row>59</xdr:row>
      <xdr:rowOff>114300</xdr:rowOff>
    </xdr:to>
    <xdr:graphicFrame>
      <xdr:nvGraphicFramePr>
        <xdr:cNvPr id="2" name="グラフ 5"/>
        <xdr:cNvGraphicFramePr/>
      </xdr:nvGraphicFramePr>
      <xdr:xfrm>
        <a:off x="285750" y="7696200"/>
        <a:ext cx="3800475" cy="2695575"/>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24</xdr:row>
      <xdr:rowOff>161925</xdr:rowOff>
    </xdr:from>
    <xdr:to>
      <xdr:col>5</xdr:col>
      <xdr:colOff>714375</xdr:colOff>
      <xdr:row>42</xdr:row>
      <xdr:rowOff>38100</xdr:rowOff>
    </xdr:to>
    <xdr:graphicFrame>
      <xdr:nvGraphicFramePr>
        <xdr:cNvPr id="3" name="グラフ 6"/>
        <xdr:cNvGraphicFramePr/>
      </xdr:nvGraphicFramePr>
      <xdr:xfrm>
        <a:off x="209550" y="4438650"/>
        <a:ext cx="3857625" cy="29622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11</xdr:row>
      <xdr:rowOff>142875</xdr:rowOff>
    </xdr:from>
    <xdr:to>
      <xdr:col>9</xdr:col>
      <xdr:colOff>104775</xdr:colOff>
      <xdr:row>19</xdr:row>
      <xdr:rowOff>104775</xdr:rowOff>
    </xdr:to>
    <xdr:sp>
      <xdr:nvSpPr>
        <xdr:cNvPr id="4" name="テキスト ボックス 4"/>
        <xdr:cNvSpPr txBox="1">
          <a:spLocks noChangeArrowheads="1"/>
        </xdr:cNvSpPr>
      </xdr:nvSpPr>
      <xdr:spPr>
        <a:xfrm>
          <a:off x="4162425" y="2190750"/>
          <a:ext cx="2333625" cy="13335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「聞く」「話す」「読む」「計算する」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１２ポイント以上で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弱い傾向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「書く」「推論する」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１５ポイント以上で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弱い傾向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113"/>
  <sheetViews>
    <sheetView tabSelected="1" view="pageBreakPreview" zoomScale="115" zoomScaleSheetLayoutView="115" zoomScalePageLayoutView="0" workbookViewId="0" topLeftCell="A88">
      <selection activeCell="C92" sqref="C92"/>
    </sheetView>
  </sheetViews>
  <sheetFormatPr defaultColWidth="9.00390625" defaultRowHeight="13.5"/>
  <cols>
    <col min="1" max="1" width="1.75390625" style="0" customWidth="1"/>
    <col min="2" max="2" width="2.75390625" style="0" customWidth="1"/>
    <col min="3" max="3" width="73.875" style="0" customWidth="1"/>
    <col min="4" max="4" width="12.25390625" style="4" customWidth="1"/>
    <col min="5" max="5" width="7.375" style="4" customWidth="1"/>
    <col min="6" max="6" width="0.875" style="0" customWidth="1"/>
  </cols>
  <sheetData>
    <row r="1" spans="1:6" ht="21.75" customHeight="1">
      <c r="A1" s="41" t="s">
        <v>37</v>
      </c>
      <c r="B1" s="41"/>
      <c r="C1" s="41"/>
      <c r="D1" s="41"/>
      <c r="E1" s="41"/>
      <c r="F1" s="5"/>
    </row>
    <row r="2" spans="2:6" ht="87.75" customHeight="1">
      <c r="B2" s="49" t="s">
        <v>55</v>
      </c>
      <c r="C2" s="50"/>
      <c r="D2" s="51"/>
      <c r="E2" s="6"/>
      <c r="F2" s="7"/>
    </row>
    <row r="3" spans="2:5" ht="15" customHeight="1">
      <c r="B3" s="55" t="s">
        <v>114</v>
      </c>
      <c r="C3" s="55"/>
      <c r="D3" s="55"/>
      <c r="E3" s="55"/>
    </row>
    <row r="4" spans="2:5" ht="15" customHeight="1">
      <c r="B4" s="42" t="s">
        <v>26</v>
      </c>
      <c r="C4" s="43"/>
      <c r="D4" s="26"/>
      <c r="E4" s="26"/>
    </row>
    <row r="5" spans="2:5" ht="15" customHeight="1">
      <c r="B5" s="42" t="s">
        <v>27</v>
      </c>
      <c r="C5" s="42"/>
      <c r="D5" s="52"/>
      <c r="E5" s="52"/>
    </row>
    <row r="6" spans="2:5" ht="3.75" customHeight="1">
      <c r="B6" s="10"/>
      <c r="C6" s="10"/>
      <c r="D6" s="8"/>
      <c r="E6" s="8"/>
    </row>
    <row r="7" spans="2:5" ht="15.75" customHeight="1">
      <c r="B7" s="53" t="s">
        <v>28</v>
      </c>
      <c r="C7" s="54"/>
      <c r="D7" s="29" t="s">
        <v>2</v>
      </c>
      <c r="E7" s="15"/>
    </row>
    <row r="8" spans="2:5" ht="16.5" customHeight="1">
      <c r="B8" s="13">
        <v>1</v>
      </c>
      <c r="C8" s="31" t="s">
        <v>83</v>
      </c>
      <c r="D8" s="27"/>
      <c r="E8" s="11"/>
    </row>
    <row r="9" spans="2:5" ht="16.5" customHeight="1">
      <c r="B9" s="13">
        <v>2</v>
      </c>
      <c r="C9" s="31" t="s">
        <v>84</v>
      </c>
      <c r="D9" s="28"/>
      <c r="E9" s="11"/>
    </row>
    <row r="10" spans="2:5" ht="16.5" customHeight="1">
      <c r="B10" s="13">
        <v>3</v>
      </c>
      <c r="C10" s="31" t="s">
        <v>85</v>
      </c>
      <c r="D10" s="28"/>
      <c r="E10" s="11"/>
    </row>
    <row r="11" spans="2:5" ht="16.5" customHeight="1">
      <c r="B11" s="13">
        <v>4</v>
      </c>
      <c r="C11" s="31" t="s">
        <v>86</v>
      </c>
      <c r="D11" s="28"/>
      <c r="E11" s="11"/>
    </row>
    <row r="12" spans="2:5" ht="16.5" customHeight="1">
      <c r="B12" s="13">
        <v>5</v>
      </c>
      <c r="C12" s="31" t="s">
        <v>87</v>
      </c>
      <c r="D12" s="28"/>
      <c r="E12" s="11"/>
    </row>
    <row r="13" spans="2:5" ht="15.75" customHeight="1">
      <c r="B13" s="56" t="s">
        <v>6</v>
      </c>
      <c r="C13" s="57"/>
      <c r="D13" s="16">
        <f>D8+D9+D10+D11+D12</f>
        <v>0</v>
      </c>
      <c r="E13" s="11"/>
    </row>
    <row r="14" spans="2:5" ht="3" customHeight="1">
      <c r="B14" s="12"/>
      <c r="C14" s="12"/>
      <c r="D14" s="21"/>
      <c r="E14" s="11"/>
    </row>
    <row r="15" spans="2:5" ht="15.75" customHeight="1">
      <c r="B15" s="39" t="s">
        <v>29</v>
      </c>
      <c r="C15" s="39"/>
      <c r="D15" s="9"/>
      <c r="E15" s="11"/>
    </row>
    <row r="16" spans="2:5" ht="16.5" customHeight="1">
      <c r="B16" s="13">
        <v>1</v>
      </c>
      <c r="C16" s="31" t="s">
        <v>88</v>
      </c>
      <c r="D16" s="27"/>
      <c r="E16" s="11"/>
    </row>
    <row r="17" spans="2:5" ht="16.5" customHeight="1">
      <c r="B17" s="13">
        <v>2</v>
      </c>
      <c r="C17" s="31" t="s">
        <v>89</v>
      </c>
      <c r="D17" s="28"/>
      <c r="E17" s="11"/>
    </row>
    <row r="18" spans="2:5" ht="16.5" customHeight="1">
      <c r="B18" s="13">
        <v>3</v>
      </c>
      <c r="C18" s="31" t="s">
        <v>90</v>
      </c>
      <c r="D18" s="28"/>
      <c r="E18" s="11"/>
    </row>
    <row r="19" spans="2:5" ht="16.5" customHeight="1">
      <c r="B19" s="13">
        <v>4</v>
      </c>
      <c r="C19" s="31" t="s">
        <v>91</v>
      </c>
      <c r="D19" s="28"/>
      <c r="E19" s="11"/>
    </row>
    <row r="20" spans="2:5" ht="16.5" customHeight="1">
      <c r="B20" s="13">
        <v>5</v>
      </c>
      <c r="C20" s="31" t="s">
        <v>92</v>
      </c>
      <c r="D20" s="28"/>
      <c r="E20" s="11"/>
    </row>
    <row r="21" spans="2:5" ht="15" customHeight="1">
      <c r="B21" s="59" t="s">
        <v>7</v>
      </c>
      <c r="C21" s="59"/>
      <c r="D21" s="17">
        <f>D16+D17+D18+D19+D20</f>
        <v>0</v>
      </c>
      <c r="E21" s="11"/>
    </row>
    <row r="22" spans="2:5" ht="3" customHeight="1">
      <c r="B22" s="22"/>
      <c r="C22" s="22"/>
      <c r="D22" s="23"/>
      <c r="E22" s="11"/>
    </row>
    <row r="23" spans="2:5" ht="15.75" customHeight="1">
      <c r="B23" s="39" t="s">
        <v>30</v>
      </c>
      <c r="C23" s="39"/>
      <c r="E23" s="11"/>
    </row>
    <row r="24" spans="2:5" ht="16.5" customHeight="1">
      <c r="B24" s="13">
        <v>1</v>
      </c>
      <c r="C24" s="31" t="s">
        <v>93</v>
      </c>
      <c r="D24" s="27"/>
      <c r="E24" s="11"/>
    </row>
    <row r="25" spans="2:5" ht="16.5" customHeight="1">
      <c r="B25" s="34">
        <v>2</v>
      </c>
      <c r="C25" s="33" t="s">
        <v>94</v>
      </c>
      <c r="D25" s="28"/>
      <c r="E25" s="11"/>
    </row>
    <row r="26" spans="2:5" ht="16.5" customHeight="1">
      <c r="B26" s="13">
        <v>3</v>
      </c>
      <c r="C26" s="31" t="s">
        <v>95</v>
      </c>
      <c r="D26" s="28"/>
      <c r="E26" s="11"/>
    </row>
    <row r="27" spans="2:5" ht="16.5" customHeight="1">
      <c r="B27" s="34">
        <v>4</v>
      </c>
      <c r="C27" s="33" t="s">
        <v>96</v>
      </c>
      <c r="D27" s="28"/>
      <c r="E27" s="11"/>
    </row>
    <row r="28" spans="2:5" ht="16.5" customHeight="1">
      <c r="B28" s="13">
        <v>5</v>
      </c>
      <c r="C28" s="31" t="s">
        <v>97</v>
      </c>
      <c r="D28" s="28"/>
      <c r="E28" s="11"/>
    </row>
    <row r="29" spans="2:5" ht="15.75" customHeight="1">
      <c r="B29" s="45" t="s">
        <v>8</v>
      </c>
      <c r="C29" s="45"/>
      <c r="D29" s="16">
        <f>D24+D25+D26+D27+D28</f>
        <v>0</v>
      </c>
      <c r="E29" s="11"/>
    </row>
    <row r="30" spans="2:5" ht="3" customHeight="1">
      <c r="B30" s="12"/>
      <c r="C30" s="12"/>
      <c r="D30" s="21"/>
      <c r="E30" s="11"/>
    </row>
    <row r="31" spans="2:5" ht="15.75" customHeight="1">
      <c r="B31" s="39" t="s">
        <v>31</v>
      </c>
      <c r="C31" s="39"/>
      <c r="E31" s="11"/>
    </row>
    <row r="32" spans="2:5" ht="16.5" customHeight="1">
      <c r="B32" s="13">
        <v>1</v>
      </c>
      <c r="C32" s="31" t="s">
        <v>98</v>
      </c>
      <c r="D32" s="27"/>
      <c r="E32" s="11"/>
    </row>
    <row r="33" spans="2:5" ht="16.5" customHeight="1">
      <c r="B33" s="34">
        <v>2</v>
      </c>
      <c r="C33" s="33" t="s">
        <v>99</v>
      </c>
      <c r="D33" s="28"/>
      <c r="E33" s="11"/>
    </row>
    <row r="34" spans="2:5" ht="16.5" customHeight="1">
      <c r="B34" s="13">
        <v>3</v>
      </c>
      <c r="C34" s="31" t="s">
        <v>100</v>
      </c>
      <c r="D34" s="28"/>
      <c r="E34" s="11"/>
    </row>
    <row r="35" spans="2:5" ht="16.5" customHeight="1">
      <c r="B35" s="34">
        <v>4</v>
      </c>
      <c r="C35" s="33" t="s">
        <v>54</v>
      </c>
      <c r="D35" s="28"/>
      <c r="E35" s="11"/>
    </row>
    <row r="36" spans="2:5" ht="16.5" customHeight="1">
      <c r="B36" s="13">
        <v>5</v>
      </c>
      <c r="C36" s="31" t="s">
        <v>101</v>
      </c>
      <c r="D36" s="28"/>
      <c r="E36" s="11"/>
    </row>
    <row r="37" spans="2:5" ht="16.5" customHeight="1">
      <c r="B37" s="34">
        <v>6</v>
      </c>
      <c r="C37" s="33" t="s">
        <v>102</v>
      </c>
      <c r="D37" s="28"/>
      <c r="E37" s="11"/>
    </row>
    <row r="38" spans="2:5" ht="15.75" customHeight="1">
      <c r="B38" s="45" t="s">
        <v>9</v>
      </c>
      <c r="C38" s="45"/>
      <c r="D38" s="16">
        <f>D32+D33+D34+D35+D36</f>
        <v>0</v>
      </c>
      <c r="E38" s="11"/>
    </row>
    <row r="39" spans="2:5" ht="6" customHeight="1">
      <c r="B39" s="12"/>
      <c r="C39" s="12"/>
      <c r="D39" s="21"/>
      <c r="E39" s="11"/>
    </row>
    <row r="40" spans="2:5" ht="15.75" customHeight="1">
      <c r="B40" s="39" t="s">
        <v>32</v>
      </c>
      <c r="C40" s="39"/>
      <c r="E40" s="11"/>
    </row>
    <row r="41" spans="2:5" ht="15.75" customHeight="1">
      <c r="B41" s="34">
        <v>1</v>
      </c>
      <c r="C41" s="33" t="s">
        <v>103</v>
      </c>
      <c r="D41" s="27"/>
      <c r="E41" s="11"/>
    </row>
    <row r="42" spans="2:5" ht="15.75" customHeight="1">
      <c r="B42" s="34">
        <v>2</v>
      </c>
      <c r="C42" s="33" t="s">
        <v>104</v>
      </c>
      <c r="D42" s="28"/>
      <c r="E42" s="11"/>
    </row>
    <row r="43" spans="2:5" ht="15.75" customHeight="1">
      <c r="B43" s="34">
        <v>3</v>
      </c>
      <c r="C43" s="33" t="s">
        <v>105</v>
      </c>
      <c r="D43" s="28"/>
      <c r="E43" s="11"/>
    </row>
    <row r="44" spans="2:5" ht="15.75" customHeight="1">
      <c r="B44" s="34">
        <v>4</v>
      </c>
      <c r="C44" s="33" t="s">
        <v>106</v>
      </c>
      <c r="D44" s="28"/>
      <c r="E44" s="11"/>
    </row>
    <row r="45" spans="2:5" ht="15.75" customHeight="1">
      <c r="B45" s="34">
        <v>5</v>
      </c>
      <c r="C45" s="33" t="s">
        <v>107</v>
      </c>
      <c r="D45" s="28"/>
      <c r="E45" s="11"/>
    </row>
    <row r="46" spans="1:5" ht="15.75" customHeight="1">
      <c r="A46" s="11"/>
      <c r="B46" s="45" t="s">
        <v>10</v>
      </c>
      <c r="C46" s="45"/>
      <c r="D46" s="16">
        <f>D41+D42+D43+D44+D45</f>
        <v>0</v>
      </c>
      <c r="E46" s="11"/>
    </row>
    <row r="47" spans="1:5" ht="7.5" customHeight="1">
      <c r="A47" s="11"/>
      <c r="B47" s="12"/>
      <c r="C47" s="12"/>
      <c r="D47" s="21"/>
      <c r="E47" s="11"/>
    </row>
    <row r="48" spans="2:5" ht="15.75" customHeight="1">
      <c r="B48" s="39" t="s">
        <v>33</v>
      </c>
      <c r="C48" s="39"/>
      <c r="E48" s="11"/>
    </row>
    <row r="49" spans="2:5" ht="27.75" customHeight="1">
      <c r="B49" s="34">
        <v>1</v>
      </c>
      <c r="C49" s="33" t="s">
        <v>108</v>
      </c>
      <c r="D49" s="27"/>
      <c r="E49" s="11"/>
    </row>
    <row r="50" spans="2:5" ht="27.75" customHeight="1">
      <c r="B50" s="34">
        <v>2</v>
      </c>
      <c r="C50" s="33" t="s">
        <v>109</v>
      </c>
      <c r="D50" s="28"/>
      <c r="E50" s="11"/>
    </row>
    <row r="51" spans="2:5" ht="16.5" customHeight="1">
      <c r="B51" s="34">
        <v>3</v>
      </c>
      <c r="C51" s="33" t="s">
        <v>110</v>
      </c>
      <c r="D51" s="28"/>
      <c r="E51" s="11"/>
    </row>
    <row r="52" spans="2:5" ht="16.5" customHeight="1">
      <c r="B52" s="34">
        <v>4</v>
      </c>
      <c r="C52" s="33" t="s">
        <v>111</v>
      </c>
      <c r="D52" s="28"/>
      <c r="E52" s="11"/>
    </row>
    <row r="53" spans="2:5" ht="30.75" customHeight="1">
      <c r="B53" s="34">
        <v>5</v>
      </c>
      <c r="C53" s="33" t="s">
        <v>112</v>
      </c>
      <c r="D53" s="28"/>
      <c r="E53" s="11"/>
    </row>
    <row r="54" spans="2:5" ht="15.75" customHeight="1">
      <c r="B54" s="34">
        <v>6</v>
      </c>
      <c r="C54" s="33" t="s">
        <v>113</v>
      </c>
      <c r="D54" s="28"/>
      <c r="E54" s="11"/>
    </row>
    <row r="55" spans="2:5" ht="15.75" customHeight="1">
      <c r="B55" s="45" t="s">
        <v>11</v>
      </c>
      <c r="C55" s="45"/>
      <c r="D55" s="38">
        <f>D49+D50+D51+D52+D53+D54</f>
        <v>0</v>
      </c>
      <c r="E55" s="11"/>
    </row>
    <row r="56" ht="11.25" customHeight="1">
      <c r="B56" s="3"/>
    </row>
    <row r="57" spans="2:5" ht="15.75" customHeight="1">
      <c r="B57" s="46" t="s">
        <v>34</v>
      </c>
      <c r="C57" s="47"/>
      <c r="D57" s="47"/>
      <c r="E57" s="48"/>
    </row>
    <row r="58" spans="2:5" ht="13.5" customHeight="1">
      <c r="B58" s="40" t="s">
        <v>3</v>
      </c>
      <c r="C58" s="40"/>
      <c r="D58" s="19" t="s">
        <v>1</v>
      </c>
      <c r="E58" s="30" t="s">
        <v>4</v>
      </c>
    </row>
    <row r="59" spans="2:5" ht="15.75" customHeight="1">
      <c r="B59" s="35">
        <v>1</v>
      </c>
      <c r="C59" s="36" t="s">
        <v>81</v>
      </c>
      <c r="D59" s="28"/>
      <c r="E59" s="18">
        <f>IF(D59=0,0)+IF(D59=1,0)+IF(D59=2,1)+IF(D59=3,1)</f>
        <v>0</v>
      </c>
    </row>
    <row r="60" spans="2:5" ht="15.75" customHeight="1">
      <c r="B60" s="35">
        <v>2</v>
      </c>
      <c r="C60" s="36" t="s">
        <v>39</v>
      </c>
      <c r="D60" s="28"/>
      <c r="E60" s="18">
        <f>IF(D60=0,0)+IF(D60=1,0)+IF(D60=2,1)+IF(D60=3,1)</f>
        <v>0</v>
      </c>
    </row>
    <row r="61" spans="2:5" ht="15.75" customHeight="1">
      <c r="B61" s="35">
        <v>3</v>
      </c>
      <c r="C61" s="36" t="s">
        <v>40</v>
      </c>
      <c r="D61" s="28"/>
      <c r="E61" s="18">
        <f aca="true" t="shared" si="0" ref="E61:E67">IF(D61=0,0)+IF(D61=1,0)+IF(D61=2,1)+IF(D61=3,1)</f>
        <v>0</v>
      </c>
    </row>
    <row r="62" spans="2:5" ht="15.75" customHeight="1">
      <c r="B62" s="35">
        <v>4</v>
      </c>
      <c r="C62" s="36" t="s">
        <v>41</v>
      </c>
      <c r="D62" s="28"/>
      <c r="E62" s="18">
        <f t="shared" si="0"/>
        <v>0</v>
      </c>
    </row>
    <row r="63" spans="2:5" ht="15.75" customHeight="1">
      <c r="B63" s="35">
        <v>5</v>
      </c>
      <c r="C63" s="36" t="s">
        <v>42</v>
      </c>
      <c r="D63" s="28"/>
      <c r="E63" s="18">
        <f t="shared" si="0"/>
        <v>0</v>
      </c>
    </row>
    <row r="64" spans="2:5" ht="15.75" customHeight="1">
      <c r="B64" s="35">
        <v>6</v>
      </c>
      <c r="C64" s="36" t="s">
        <v>43</v>
      </c>
      <c r="D64" s="28"/>
      <c r="E64" s="18">
        <f t="shared" si="0"/>
        <v>0</v>
      </c>
    </row>
    <row r="65" spans="2:5" ht="15.75" customHeight="1">
      <c r="B65" s="35">
        <v>7</v>
      </c>
      <c r="C65" s="36" t="s">
        <v>44</v>
      </c>
      <c r="D65" s="28"/>
      <c r="E65" s="18">
        <f t="shared" si="0"/>
        <v>0</v>
      </c>
    </row>
    <row r="66" spans="2:5" ht="15.75" customHeight="1">
      <c r="B66" s="35">
        <v>8</v>
      </c>
      <c r="C66" s="36" t="s">
        <v>38</v>
      </c>
      <c r="D66" s="28"/>
      <c r="E66" s="18">
        <f t="shared" si="0"/>
        <v>0</v>
      </c>
    </row>
    <row r="67" spans="2:5" ht="15.75" customHeight="1">
      <c r="B67" s="35">
        <v>9</v>
      </c>
      <c r="C67" s="37" t="s">
        <v>82</v>
      </c>
      <c r="D67" s="28"/>
      <c r="E67" s="18">
        <f t="shared" si="0"/>
        <v>0</v>
      </c>
    </row>
    <row r="68" spans="2:5" ht="15.75" customHeight="1">
      <c r="B68" s="45" t="s">
        <v>13</v>
      </c>
      <c r="C68" s="45"/>
      <c r="D68" s="45"/>
      <c r="E68" s="16">
        <f>SUM(E59:E67)</f>
        <v>0</v>
      </c>
    </row>
    <row r="69" spans="2:5" ht="4.5" customHeight="1">
      <c r="B69" s="12"/>
      <c r="C69" s="12"/>
      <c r="D69" s="11"/>
      <c r="E69" s="11"/>
    </row>
    <row r="70" spans="2:5" ht="15.75" customHeight="1">
      <c r="B70" s="44" t="s">
        <v>35</v>
      </c>
      <c r="C70" s="44"/>
      <c r="D70" s="44"/>
      <c r="E70" s="44"/>
    </row>
    <row r="71" spans="2:5" ht="13.5">
      <c r="B71" s="40" t="s">
        <v>3</v>
      </c>
      <c r="C71" s="40"/>
      <c r="D71" s="19" t="s">
        <v>1</v>
      </c>
      <c r="E71" s="30" t="s">
        <v>5</v>
      </c>
    </row>
    <row r="72" spans="2:5" ht="15.75" customHeight="1">
      <c r="B72" s="35">
        <v>1</v>
      </c>
      <c r="C72" s="36" t="s">
        <v>45</v>
      </c>
      <c r="D72" s="28"/>
      <c r="E72" s="18">
        <f>IF(D72=0,0)+IF(D72=1,0)+IF(D72=2,1)+IF(D72=3,1)</f>
        <v>0</v>
      </c>
    </row>
    <row r="73" spans="2:5" ht="15.75" customHeight="1">
      <c r="B73" s="35">
        <v>2</v>
      </c>
      <c r="C73" s="36" t="s">
        <v>46</v>
      </c>
      <c r="D73" s="28"/>
      <c r="E73" s="18">
        <f>IF(D73=0,0)+IF(D73=1,0)+IF(D73=2,1)+IF(D73=3,1)</f>
        <v>0</v>
      </c>
    </row>
    <row r="74" spans="2:5" ht="15.75" customHeight="1">
      <c r="B74" s="35">
        <v>3</v>
      </c>
      <c r="C74" s="36" t="s">
        <v>47</v>
      </c>
      <c r="D74" s="28"/>
      <c r="E74" s="18">
        <f aca="true" t="shared" si="1" ref="E74:E80">IF(D74=0,0)+IF(D74=1,0)+IF(D74=2,1)+IF(D74=3,1)</f>
        <v>0</v>
      </c>
    </row>
    <row r="75" spans="2:5" ht="15.75" customHeight="1">
      <c r="B75" s="35">
        <v>4</v>
      </c>
      <c r="C75" s="36" t="s">
        <v>48</v>
      </c>
      <c r="D75" s="28"/>
      <c r="E75" s="18">
        <f t="shared" si="1"/>
        <v>0</v>
      </c>
    </row>
    <row r="76" spans="2:5" ht="15.75" customHeight="1">
      <c r="B76" s="35">
        <v>5</v>
      </c>
      <c r="C76" s="36" t="s">
        <v>49</v>
      </c>
      <c r="D76" s="28"/>
      <c r="E76" s="18">
        <f t="shared" si="1"/>
        <v>0</v>
      </c>
    </row>
    <row r="77" spans="2:5" ht="15.75" customHeight="1">
      <c r="B77" s="35">
        <v>6</v>
      </c>
      <c r="C77" s="36" t="s">
        <v>50</v>
      </c>
      <c r="D77" s="28"/>
      <c r="E77" s="18">
        <f t="shared" si="1"/>
        <v>0</v>
      </c>
    </row>
    <row r="78" spans="2:5" ht="15.75" customHeight="1">
      <c r="B78" s="35">
        <v>7</v>
      </c>
      <c r="C78" s="36" t="s">
        <v>51</v>
      </c>
      <c r="D78" s="28"/>
      <c r="E78" s="18">
        <f t="shared" si="1"/>
        <v>0</v>
      </c>
    </row>
    <row r="79" spans="2:5" ht="15.75" customHeight="1">
      <c r="B79" s="35">
        <v>8</v>
      </c>
      <c r="C79" s="36" t="s">
        <v>52</v>
      </c>
      <c r="D79" s="28"/>
      <c r="E79" s="18">
        <f t="shared" si="1"/>
        <v>0</v>
      </c>
    </row>
    <row r="80" spans="2:5" ht="15.75" customHeight="1">
      <c r="B80" s="35">
        <v>9</v>
      </c>
      <c r="C80" s="36" t="s">
        <v>53</v>
      </c>
      <c r="D80" s="28"/>
      <c r="E80" s="18">
        <f t="shared" si="1"/>
        <v>0</v>
      </c>
    </row>
    <row r="81" spans="2:5" ht="15.75" customHeight="1">
      <c r="B81" s="45" t="s">
        <v>14</v>
      </c>
      <c r="C81" s="45"/>
      <c r="D81" s="45"/>
      <c r="E81" s="16">
        <f>SUM(E72:E80)</f>
        <v>0</v>
      </c>
    </row>
    <row r="82" ht="6" customHeight="1">
      <c r="B82" s="1"/>
    </row>
    <row r="83" spans="2:4" ht="15.75" customHeight="1">
      <c r="B83" s="58" t="s">
        <v>36</v>
      </c>
      <c r="C83" s="58"/>
      <c r="D83" s="29" t="s">
        <v>2</v>
      </c>
    </row>
    <row r="84" spans="2:4" ht="15.75" customHeight="1">
      <c r="B84" s="13">
        <v>1</v>
      </c>
      <c r="C84" s="32" t="s">
        <v>56</v>
      </c>
      <c r="D84" s="28"/>
    </row>
    <row r="85" spans="2:4" ht="15.75" customHeight="1">
      <c r="B85" s="13">
        <v>2</v>
      </c>
      <c r="C85" s="32" t="s">
        <v>57</v>
      </c>
      <c r="D85" s="28"/>
    </row>
    <row r="86" spans="2:4" ht="15.75" customHeight="1">
      <c r="B86" s="13">
        <v>3</v>
      </c>
      <c r="C86" s="32" t="s">
        <v>58</v>
      </c>
      <c r="D86" s="28"/>
    </row>
    <row r="87" spans="2:4" ht="15.75" customHeight="1">
      <c r="B87" s="13">
        <v>4</v>
      </c>
      <c r="C87" s="32" t="s">
        <v>59</v>
      </c>
      <c r="D87" s="28"/>
    </row>
    <row r="88" spans="2:4" ht="15.75" customHeight="1">
      <c r="B88" s="13">
        <v>5</v>
      </c>
      <c r="C88" s="32" t="s">
        <v>0</v>
      </c>
      <c r="D88" s="28"/>
    </row>
    <row r="89" spans="2:4" ht="15.75" customHeight="1">
      <c r="B89" s="13">
        <v>6</v>
      </c>
      <c r="C89" s="32" t="s">
        <v>60</v>
      </c>
      <c r="D89" s="28"/>
    </row>
    <row r="90" spans="2:4" ht="15.75" customHeight="1">
      <c r="B90" s="13">
        <v>7</v>
      </c>
      <c r="C90" s="32" t="s">
        <v>61</v>
      </c>
      <c r="D90" s="28"/>
    </row>
    <row r="91" spans="2:4" ht="15.75" customHeight="1">
      <c r="B91" s="13">
        <v>8</v>
      </c>
      <c r="C91" s="31" t="s">
        <v>62</v>
      </c>
      <c r="D91" s="28"/>
    </row>
    <row r="92" spans="2:4" ht="27" customHeight="1">
      <c r="B92" s="13">
        <v>9</v>
      </c>
      <c r="C92" s="32" t="s">
        <v>115</v>
      </c>
      <c r="D92" s="28"/>
    </row>
    <row r="93" spans="2:4" ht="15.75" customHeight="1">
      <c r="B93" s="13">
        <v>10</v>
      </c>
      <c r="C93" s="32" t="s">
        <v>63</v>
      </c>
      <c r="D93" s="28"/>
    </row>
    <row r="94" spans="2:4" ht="15.75" customHeight="1">
      <c r="B94" s="13">
        <v>11</v>
      </c>
      <c r="C94" s="31" t="s">
        <v>64</v>
      </c>
      <c r="D94" s="28"/>
    </row>
    <row r="95" spans="2:4" ht="15.75" customHeight="1">
      <c r="B95" s="13">
        <v>12</v>
      </c>
      <c r="C95" s="31" t="s">
        <v>65</v>
      </c>
      <c r="D95" s="28"/>
    </row>
    <row r="96" spans="2:4" ht="15.75" customHeight="1">
      <c r="B96" s="13">
        <v>13</v>
      </c>
      <c r="C96" s="31" t="s">
        <v>66</v>
      </c>
      <c r="D96" s="28"/>
    </row>
    <row r="97" spans="2:4" ht="15.75" customHeight="1">
      <c r="B97" s="13">
        <v>14</v>
      </c>
      <c r="C97" s="31" t="s">
        <v>67</v>
      </c>
      <c r="D97" s="28"/>
    </row>
    <row r="98" spans="2:4" ht="15.75" customHeight="1">
      <c r="B98" s="13">
        <v>15</v>
      </c>
      <c r="C98" s="31" t="s">
        <v>68</v>
      </c>
      <c r="D98" s="28"/>
    </row>
    <row r="99" spans="2:4" ht="15.75" customHeight="1">
      <c r="B99" s="13">
        <v>16</v>
      </c>
      <c r="C99" s="31" t="s">
        <v>69</v>
      </c>
      <c r="D99" s="28"/>
    </row>
    <row r="100" spans="2:4" ht="15.75" customHeight="1">
      <c r="B100" s="13">
        <v>17</v>
      </c>
      <c r="C100" s="31" t="s">
        <v>70</v>
      </c>
      <c r="D100" s="28"/>
    </row>
    <row r="101" spans="2:4" ht="15.75" customHeight="1">
      <c r="B101" s="13">
        <v>18</v>
      </c>
      <c r="C101" s="31" t="s">
        <v>71</v>
      </c>
      <c r="D101" s="28"/>
    </row>
    <row r="102" spans="2:4" ht="15.75" customHeight="1">
      <c r="B102" s="13">
        <v>19</v>
      </c>
      <c r="C102" s="31" t="s">
        <v>72</v>
      </c>
      <c r="D102" s="28"/>
    </row>
    <row r="103" spans="2:4" ht="15.75" customHeight="1">
      <c r="B103" s="13">
        <v>20</v>
      </c>
      <c r="C103" s="31" t="s">
        <v>73</v>
      </c>
      <c r="D103" s="28"/>
    </row>
    <row r="104" spans="2:4" ht="15.75" customHeight="1">
      <c r="B104" s="13">
        <v>21</v>
      </c>
      <c r="C104" s="31" t="s">
        <v>74</v>
      </c>
      <c r="D104" s="28"/>
    </row>
    <row r="105" spans="2:4" ht="32.25" customHeight="1">
      <c r="B105" s="13">
        <v>22</v>
      </c>
      <c r="C105" s="31" t="s">
        <v>75</v>
      </c>
      <c r="D105" s="28"/>
    </row>
    <row r="106" spans="2:4" ht="15.75" customHeight="1">
      <c r="B106" s="13">
        <v>23</v>
      </c>
      <c r="C106" s="31" t="s">
        <v>76</v>
      </c>
      <c r="D106" s="28"/>
    </row>
    <row r="107" spans="2:4" ht="15.75" customHeight="1">
      <c r="B107" s="13">
        <v>24</v>
      </c>
      <c r="C107" s="31" t="s">
        <v>77</v>
      </c>
      <c r="D107" s="28"/>
    </row>
    <row r="108" spans="2:4" ht="15.75" customHeight="1">
      <c r="B108" s="13">
        <v>25</v>
      </c>
      <c r="C108" s="31" t="s">
        <v>78</v>
      </c>
      <c r="D108" s="28"/>
    </row>
    <row r="109" spans="2:4" ht="15.75" customHeight="1">
      <c r="B109" s="13">
        <v>26</v>
      </c>
      <c r="C109" s="31" t="s">
        <v>79</v>
      </c>
      <c r="D109" s="28"/>
    </row>
    <row r="110" spans="2:4" ht="15.75" customHeight="1">
      <c r="B110" s="13">
        <v>27</v>
      </c>
      <c r="C110" s="31" t="s">
        <v>80</v>
      </c>
      <c r="D110" s="28"/>
    </row>
    <row r="111" spans="2:4" ht="15.75" customHeight="1">
      <c r="B111" s="56" t="s">
        <v>15</v>
      </c>
      <c r="C111" s="57"/>
      <c r="D111" s="20">
        <f>SUM(D84:D110)</f>
        <v>0</v>
      </c>
    </row>
    <row r="112" spans="2:4" ht="13.5">
      <c r="B112" s="2"/>
      <c r="C112" s="2"/>
      <c r="D112" s="14"/>
    </row>
    <row r="113" ht="13.5">
      <c r="B113" s="3"/>
    </row>
  </sheetData>
  <sheetProtection selectLockedCells="1"/>
  <mergeCells count="26">
    <mergeCell ref="B111:C111"/>
    <mergeCell ref="B83:C83"/>
    <mergeCell ref="B13:C13"/>
    <mergeCell ref="B21:C21"/>
    <mergeCell ref="B29:C29"/>
    <mergeCell ref="B38:C38"/>
    <mergeCell ref="B46:C46"/>
    <mergeCell ref="B55:C55"/>
    <mergeCell ref="B81:D81"/>
    <mergeCell ref="B40:C40"/>
    <mergeCell ref="D5:E5"/>
    <mergeCell ref="B7:C7"/>
    <mergeCell ref="B15:C15"/>
    <mergeCell ref="B23:C23"/>
    <mergeCell ref="B31:C31"/>
    <mergeCell ref="B3:E3"/>
    <mergeCell ref="B48:C48"/>
    <mergeCell ref="B71:C71"/>
    <mergeCell ref="A1:E1"/>
    <mergeCell ref="B4:C4"/>
    <mergeCell ref="B58:C58"/>
    <mergeCell ref="B70:E70"/>
    <mergeCell ref="B68:D68"/>
    <mergeCell ref="B57:E57"/>
    <mergeCell ref="B5:C5"/>
    <mergeCell ref="B2:D2"/>
  </mergeCells>
  <dataValidations count="9">
    <dataValidation type="whole" allowBlank="1" showInputMessage="1" showErrorMessage="1" prompt="０～３の番号を打ち込んで下さい" error="０～３の番号を打ち込んでください" sqref="D59 D72">
      <formula1>0</formula1>
      <formula2>3</formula2>
    </dataValidation>
    <dataValidation type="whole" allowBlank="1" showInputMessage="1" showErrorMessage="1" error="０～３の番号を打ち込んでください" sqref="D60:D67 D73:D80">
      <formula1>0</formula1>
      <formula2>3</formula2>
    </dataValidation>
    <dataValidation type="whole" allowBlank="1" showInputMessage="1" showErrorMessage="1" prompt="０～２の番号を打ち込んでください" error="0～２の番号を打ち込んでください" sqref="D84">
      <formula1>0</formula1>
      <formula2>2</formula2>
    </dataValidation>
    <dataValidation type="whole" allowBlank="1" showInputMessage="1" showErrorMessage="1" error="０～２の番号を打ち込んでください" sqref="D85:D110">
      <formula1>0</formula1>
      <formula2>2</formula2>
    </dataValidation>
    <dataValidation type="whole" allowBlank="1" showInputMessage="1" showErrorMessage="1" prompt="０～３の番号を打ち込んでください" error="０～３の番号を打ち込んでください。" sqref="D16 D49 D41 D32 D24 D8">
      <formula1>0</formula1>
      <formula2>3</formula2>
    </dataValidation>
    <dataValidation type="whole" allowBlank="1" showInputMessage="1" showErrorMessage="1" error="０～３の番号を打ち込んでください。" sqref="D17:D20 D50:D54 D42:D45 D33:D37 D25:D28 D9:D12">
      <formula1>0</formula1>
      <formula2>3</formula2>
    </dataValidation>
    <dataValidation allowBlank="1" showInputMessage="1" showErrorMessage="1" prompt="年を入力" sqref="D4"/>
    <dataValidation allowBlank="1" showInputMessage="1" showErrorMessage="1" prompt="組を入力" sqref="E4"/>
    <dataValidation allowBlank="1" showInputMessage="1" showErrorMessage="1" prompt="名前を入力" sqref="D5:E5"/>
  </dataValidations>
  <printOptions/>
  <pageMargins left="0.4" right="0.35" top="0.31" bottom="0.28" header="0.29" footer="0.3"/>
  <pageSetup horizontalDpi="600" verticalDpi="600" orientation="portrait" paperSize="9" scale="95" r:id="rId2"/>
  <rowBreaks count="1" manualBreakCount="1">
    <brk id="55" max="255" man="1"/>
  </rowBreaks>
  <legacyDrawing r:id="rId1"/>
</worksheet>
</file>

<file path=xl/worksheets/sheet2.xml><?xml version="1.0" encoding="utf-8"?>
<worksheet xmlns="http://schemas.openxmlformats.org/spreadsheetml/2006/main" xmlns:r="http://schemas.openxmlformats.org/officeDocument/2006/relationships">
  <sheetPr codeName="Sheet2"/>
  <dimension ref="A1:I50"/>
  <sheetViews>
    <sheetView zoomScale="85" zoomScaleNormal="85" zoomScalePageLayoutView="0" workbookViewId="0" topLeftCell="A1">
      <selection activeCell="M19" sqref="M19"/>
    </sheetView>
  </sheetViews>
  <sheetFormatPr defaultColWidth="9.00390625" defaultRowHeight="13.5"/>
  <cols>
    <col min="1" max="1" width="8.00390625" style="0" customWidth="1"/>
    <col min="6" max="6" width="10.625" style="0" customWidth="1"/>
    <col min="7" max="7" width="11.125" style="0" customWidth="1"/>
    <col min="8" max="8" width="5.75390625" style="0" customWidth="1"/>
    <col min="9" max="9" width="12.375" style="0" customWidth="1"/>
    <col min="10" max="10" width="1.37890625" style="0" customWidth="1"/>
  </cols>
  <sheetData>
    <row r="1" spans="1:5" ht="26.25" customHeight="1">
      <c r="A1" s="61" t="s">
        <v>25</v>
      </c>
      <c r="B1" s="61"/>
      <c r="C1" s="61"/>
      <c r="D1" s="61"/>
      <c r="E1" s="61"/>
    </row>
    <row r="2" spans="3:8" ht="13.5">
      <c r="C2" s="4">
        <f>チェックシート!D4</f>
        <v>0</v>
      </c>
      <c r="D2" s="4">
        <f>チェックシート!E4</f>
        <v>0</v>
      </c>
      <c r="E2" s="24" t="s">
        <v>12</v>
      </c>
      <c r="F2" s="62">
        <f>チェックシート!D5</f>
        <v>0</v>
      </c>
      <c r="G2" s="62"/>
      <c r="H2" s="62"/>
    </row>
    <row r="6" spans="7:9" ht="13.5">
      <c r="G6" s="25" t="s">
        <v>16</v>
      </c>
      <c r="H6" s="25">
        <f>チェックシート!D13</f>
        <v>0</v>
      </c>
      <c r="I6" s="18" t="str">
        <f>IF(H6&gt;11,"弱い傾向","ＯＫ")</f>
        <v>ＯＫ</v>
      </c>
    </row>
    <row r="7" spans="7:9" ht="13.5">
      <c r="G7" s="25" t="s">
        <v>17</v>
      </c>
      <c r="H7" s="25">
        <f>チェックシート!D21</f>
        <v>0</v>
      </c>
      <c r="I7" s="18" t="str">
        <f>IF(H7&gt;11,"弱い傾向","ＯＫ")</f>
        <v>ＯＫ</v>
      </c>
    </row>
    <row r="8" spans="7:9" ht="13.5">
      <c r="G8" s="25" t="s">
        <v>18</v>
      </c>
      <c r="H8" s="25">
        <f>チェックシート!D29</f>
        <v>0</v>
      </c>
      <c r="I8" s="18" t="str">
        <f>IF(H8&gt;11,"弱い傾向","ＯＫ")</f>
        <v>ＯＫ</v>
      </c>
    </row>
    <row r="9" spans="7:9" ht="13.5">
      <c r="G9" s="25" t="s">
        <v>19</v>
      </c>
      <c r="H9" s="25">
        <f>チェックシート!D38</f>
        <v>0</v>
      </c>
      <c r="I9" s="18" t="str">
        <f>IF(H9&gt;14,"弱い傾向","ＯＫ")</f>
        <v>ＯＫ</v>
      </c>
    </row>
    <row r="10" spans="7:9" ht="13.5">
      <c r="G10" s="25" t="s">
        <v>20</v>
      </c>
      <c r="H10" s="25">
        <f>チェックシート!D46</f>
        <v>0</v>
      </c>
      <c r="I10" s="18" t="str">
        <f>IF(H10&gt;11,"弱い傾向","ＯＫ")</f>
        <v>ＯＫ</v>
      </c>
    </row>
    <row r="11" spans="7:9" ht="13.5">
      <c r="G11" s="25" t="s">
        <v>21</v>
      </c>
      <c r="H11" s="25">
        <f>チェックシート!D55</f>
        <v>0</v>
      </c>
      <c r="I11" s="18" t="str">
        <f>IF(H11&gt;14,"弱い傾向","ＯＫ")</f>
        <v>ＯＫ</v>
      </c>
    </row>
    <row r="28" spans="7:9" ht="13.5">
      <c r="G28" s="25" t="s">
        <v>22</v>
      </c>
      <c r="H28" s="25">
        <f>チェックシート!E68</f>
        <v>0</v>
      </c>
      <c r="I28" s="18" t="str">
        <f>IF(H28&gt;5,"強い傾向","ＯＫ")</f>
        <v>ＯＫ</v>
      </c>
    </row>
    <row r="30" spans="7:9" ht="13.5">
      <c r="G30" s="25" t="s">
        <v>23</v>
      </c>
      <c r="H30" s="25">
        <f>チェックシート!E81</f>
        <v>0</v>
      </c>
      <c r="I30" s="18" t="str">
        <f>IF(H30&gt;5,"強い傾向","ＯＫ")</f>
        <v>ＯＫ</v>
      </c>
    </row>
    <row r="45" ht="13.5" customHeight="1"/>
    <row r="48" spans="7:9" ht="13.5">
      <c r="G48" s="63" t="s">
        <v>24</v>
      </c>
      <c r="H48" s="60">
        <f>チェックシート!D111</f>
        <v>0</v>
      </c>
      <c r="I48" s="60" t="str">
        <f>IF(H48&gt;21,"強い傾向","ＯＫ")</f>
        <v>ＯＫ</v>
      </c>
    </row>
    <row r="49" spans="7:9" ht="13.5">
      <c r="G49" s="63"/>
      <c r="H49" s="60"/>
      <c r="I49" s="60"/>
    </row>
    <row r="50" spans="7:9" ht="13.5">
      <c r="G50" s="63"/>
      <c r="H50" s="60"/>
      <c r="I50" s="60"/>
    </row>
  </sheetData>
  <sheetProtection selectLockedCells="1"/>
  <mergeCells count="5">
    <mergeCell ref="I48:I50"/>
    <mergeCell ref="A1:E1"/>
    <mergeCell ref="F2:H2"/>
    <mergeCell ref="G48:G50"/>
    <mergeCell ref="H48:H50"/>
  </mergeCells>
  <printOptions/>
  <pageMargins left="0.75" right="0.75" top="0.54" bottom="0.57" header="0.512" footer="0.512"/>
  <pageSetup horizontalDpi="600" verticalDpi="600" orientation="portrait" paperSize="9" r:id="rId2"/>
  <ignoredErrors>
    <ignoredError sqref="I9:I1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特別支援のための実態把握チェックシート　集計表</dc:title>
  <dc:subject/>
  <dc:creator>後藤正幸</dc:creator>
  <cp:keywords/>
  <dc:description/>
  <cp:lastModifiedBy>鳥取県</cp:lastModifiedBy>
  <cp:lastPrinted>2023-03-25T00:15:43Z</cp:lastPrinted>
  <dcterms:created xsi:type="dcterms:W3CDTF">2007-07-27T03:10:39Z</dcterms:created>
  <dcterms:modified xsi:type="dcterms:W3CDTF">2023-03-25T00:17:39Z</dcterms:modified>
  <cp:category/>
  <cp:version/>
  <cp:contentType/>
  <cp:contentStatus/>
</cp:coreProperties>
</file>