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16.140\share\自治振興課H24以降\自治振興課H24以降\05_市町村公営企業\03_公営企業決算統計\03 経営比較分析表\R5年度\03_経営比較分析表_20240116\05_HP公開準備用0207～\01_鳥取市\"/>
    </mc:Choice>
  </mc:AlternateContent>
  <workbookProtection workbookAlgorithmName="SHA-512" workbookHashValue="dIvqyXZrPxnaisDy/eYUAcWyic5rBWSSCrq+tZ+Xgno2bT2y9X9kp0GMZJEqQkvfuw1WJTJ/gOs6G0gUmmg7Rw==" workbookSaltValue="LO5LpTvQrqFZRqWDu0cXLA==" workbookSpinCount="100000" lockStructure="1"/>
  <bookViews>
    <workbookView xWindow="0" yWindow="0" windowWidth="15360" windowHeight="7632"/>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B8" i="4"/>
  <c r="AT8" i="4"/>
  <c r="AL8" i="4"/>
  <c r="AD8" i="4"/>
  <c r="W8" i="4"/>
  <c r="P8" i="4"/>
  <c r="I8" i="4"/>
  <c r="B8" i="4"/>
  <c r="B6" i="4"/>
</calcChain>
</file>

<file path=xl/sharedStrings.xml><?xml version="1.0" encoding="utf-8"?>
<sst xmlns="http://schemas.openxmlformats.org/spreadsheetml/2006/main" count="231" uniqueCount="118">
  <si>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</si>
  <si>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</si>
  <si>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</si>
  <si>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</si>
  <si>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</si>
  <si>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</si>
  <si>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</si>
  <si>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</si>
  <si>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</si>
  <si>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</si>
  <si>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</si>
  <si>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</si>
  <si>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</si>
  <si>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</si>
  <si>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</si>
  <si>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</si>
  <si>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</si>
  <si>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</si>
  <si>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</si>
  <si>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</si>
  <si>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</si>
  <si>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</si>
  <si>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</si>
  <si>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</si>
  <si>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</si>
  <si>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</si>
  <si>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</si>
  <si>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</si>
  <si>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</si>
  <si>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</si>
  <si>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</si>
  <si>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</si>
  <si>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</si>
  <si>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</si>
  <si>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</si>
  <si>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</si>
  <si>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</si>
  <si>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</si>
  <si>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</si>
  <si>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</si>
  <si>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</si>
  <si>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</si>
  <si>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</si>
  <si>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</si>
  <si>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</si>
  <si>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</si>
  <si>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</si>
  <si>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</si>
  <si>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</si>
  <si>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</si>
  <si>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</si>
  <si>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</si>
  <si>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</si>
  <si>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</si>
  <si>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</si>
  <si>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</si>
  <si>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</si>
  <si>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</si>
  <si>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</si>
  <si>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</si>
  <si>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</si>
  <si>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</si>
  <si>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</si>
  <si>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</si>
  <si>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</si>
  <si>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</si>
  <si>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</si>
  <si>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</si>
  <si>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</si>
  <si>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</si>
  <si>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</si>
  <si>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</si>
  <si>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</si>
  <si>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</si>
  <si>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</si>
  <si>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</si>
  <si>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</si>
  <si>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</si>
  <si>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</si>
  <si>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</si>
  <si>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</si>
  <si>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</si>
  <si>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</si>
  <si>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</si>
  <si>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</si>
  <si>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</si>
  <si>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</si>
  <si>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</si>
  <si>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</si>
  <si>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</si>
  <si>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</si>
  <si>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</si>
  <si>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</si>
  <si>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</si>
  <si>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</si>
  <si>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</si>
  <si>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鳥取市</t>
  </si>
  <si>
    <t>法適用</t>
  </si>
  <si>
    <t>下水道事業</t>
  </si>
  <si>
    <t>農業集落排水</t>
  </si>
  <si>
    <t>F1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</si>
  <si>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</si>
  <si>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</si>
  <si>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</si>
  <si>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</si>
  <si>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</si>
  <si>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</si>
  <si>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</si>
  <si>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</si>
  <si>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</si>
  <si>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</si>
  <si>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</si>
  <si>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</si>
  <si>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</si>
  <si>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</si>
  <si>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供用開始が昭和61年度と比較的新しく、現在も建設改良事業を進めている。
現時点では、管渠の老朽化の度合いは深刻な状況とはなっていない。
しかし、短期間に集中的かつ大規模に整備を行ってきた経緯があることから、将来、更新時期が一斉に到来することが懸念される。</t>
  </si>
  <si>
    <t>本事業は、収益に占める使用料の割合が低く、一般会計からの繰入や公共下水道事業との一体的な運営が前提となっている。そのため、経常収支比率は良好である一方で、経費回収率は100％を下回っており、経費削減努力と他事業の経営状況も踏まえた使用料収入の確保に向けた検討が必要である。
施設の老朽化については、現在のところ深刻な状況とまでは言えないと考えているが、今後更新時期が一斉に到来することで財政状況を圧迫することが懸念されるため、地域の将来像と投資需要を適切に把握し、施設の統廃合やダウンサイジングといった効率的な施設管理に取組む必要がある。
こうした課題に対し、本市では「鳥取市下水道等事業経営戦略」のPDCAサイクルに基づく定期的な見直しを行い、各種目標の達成を通じて、経営の健全化や施設の効率的な管理、機能の維持に取り組んでいる。</t>
    <rPh sb="61" eb="63">
      <t>ケイジョウ</t>
    </rPh>
    <rPh sb="63" eb="65">
      <t>シュウシ</t>
    </rPh>
    <rPh sb="65" eb="67">
      <t>ヒリツ</t>
    </rPh>
    <rPh sb="68" eb="70">
      <t>リョウコウ</t>
    </rPh>
    <rPh sb="73" eb="75">
      <t>イッポウ</t>
    </rPh>
    <rPh sb="77" eb="79">
      <t>ケイヒ</t>
    </rPh>
    <rPh sb="79" eb="82">
      <t>カイシュウリツ</t>
    </rPh>
    <rPh sb="88" eb="90">
      <t>シタマワ</t>
    </rPh>
    <rPh sb="95" eb="97">
      <t>ケイヒ</t>
    </rPh>
    <rPh sb="97" eb="101">
      <t>サクゲンドリョク</t>
    </rPh>
    <rPh sb="106" eb="108">
      <t>ケイエイ</t>
    </rPh>
    <rPh sb="108" eb="110">
      <t>ジョウキョウ</t>
    </rPh>
    <rPh sb="111" eb="112">
      <t>フ</t>
    </rPh>
    <rPh sb="115" eb="118">
      <t>シヨウリョウ</t>
    </rPh>
    <rPh sb="118" eb="120">
      <t>シュウニュウ</t>
    </rPh>
    <rPh sb="121" eb="123">
      <t>カクホ</t>
    </rPh>
    <rPh sb="124" eb="125">
      <t>ム</t>
    </rPh>
    <rPh sb="127" eb="129">
      <t>ケントウ</t>
    </rPh>
    <rPh sb="130" eb="132">
      <t>ヒツヨウ</t>
    </rPh>
    <rPh sb="169" eb="170">
      <t>カンガ</t>
    </rPh>
    <phoneticPr fontId="4"/>
  </si>
  <si>
    <t>①経常収支は100％を超え、②累積欠損金も発生していないことから、両比率とも良好な値を示している。
③流動比率は、目安となる100％の水準を大きく下回っているものの、使用料収入や一般会計からの繰入等により支払い能力は確保されている。
④企業債残高対事業規模比率は、既存の企業債の償還に伴い低下傾向にある。
⑤経費回収率は、使用料収入の減少、維持管理費に係る汚水処理費の増加により悪化した。
⑥汚水処理原価は、人口減少等に伴う有収水量の減少、汚水維持管理費の増加により悪化し増加している。今後も労務単価等の上昇等による維持管理費の増加といった懸念はあり、経営の効率性確保のためコスト縮減の取り組みを行う必要がある。
⑦施設利用率は、類似団体の平均値と比較すると同水準となっているが、減少傾向になる。これは下水道需要に対し供給側の処理場能力が大きいのが要因で、人口減少が進む中では今後も低下が避けられない。このため、下水道等事業経営戦略と最適整備構想の知見を活用して、施設の統廃合や縮小を進め効率化を図る必要がある。
⑧水洗化率は、全国及び類似団体の平均値と比較しても安定して高い水準を維持している。</t>
    <rPh sb="52" eb="54">
      <t>リュウドウ</t>
    </rPh>
    <rPh sb="54" eb="56">
      <t>ヒリツ</t>
    </rPh>
    <rPh sb="120" eb="122">
      <t>キギョウ</t>
    </rPh>
    <rPh sb="164" eb="167">
      <t>シヨウリョウ</t>
    </rPh>
    <rPh sb="167" eb="169">
      <t>シュウニュウ</t>
    </rPh>
    <rPh sb="170" eb="172">
      <t>ゲンショウ</t>
    </rPh>
    <rPh sb="173" eb="175">
      <t>イジ</t>
    </rPh>
    <rPh sb="175" eb="177">
      <t>カンリ</t>
    </rPh>
    <rPh sb="177" eb="178">
      <t>ヒ</t>
    </rPh>
    <rPh sb="179" eb="180">
      <t>カカ</t>
    </rPh>
    <rPh sb="181" eb="183">
      <t>オスイ</t>
    </rPh>
    <rPh sb="183" eb="185">
      <t>ショリ</t>
    </rPh>
    <rPh sb="185" eb="186">
      <t>ヒ</t>
    </rPh>
    <rPh sb="187" eb="189">
      <t>ゾウカ</t>
    </rPh>
    <rPh sb="192" eb="194">
      <t>アッカ</t>
    </rPh>
    <rPh sb="232" eb="234">
      <t>ゾウカ</t>
    </rPh>
    <rPh sb="237" eb="239">
      <t>アッカ</t>
    </rPh>
    <rPh sb="240" eb="242">
      <t>ゾウカ</t>
    </rPh>
    <rPh sb="258" eb="259">
      <t>トウ</t>
    </rPh>
    <rPh sb="297" eb="298">
      <t>ト</t>
    </rPh>
    <rPh sb="299" eb="300">
      <t>ク</t>
    </rPh>
    <rPh sb="302" eb="303">
      <t>オコナ</t>
    </rPh>
    <rPh sb="304" eb="306">
      <t>ヒツヨウ</t>
    </rPh>
    <rPh sb="334" eb="337">
      <t>ドウスイジュン</t>
    </rPh>
    <rPh sb="345" eb="347">
      <t>ゲンショウ</t>
    </rPh>
    <rPh sb="347" eb="349">
      <t>ケイコウ</t>
    </rPh>
    <rPh sb="414" eb="415">
      <t>トウ</t>
    </rPh>
    <rPh sb="415" eb="417">
      <t>ジギョウ</t>
    </rPh>
    <rPh sb="424" eb="426">
      <t>セイビ</t>
    </rPh>
    <rPh sb="426" eb="428">
      <t>コウソウ</t>
    </rPh>
    <rPh sb="429" eb="431">
      <t>チケン</t>
    </rPh>
    <rPh sb="432" eb="434">
      <t>カツヨウ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</si>
</sst>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6" fillId="0" borderId="6"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5DF-4ED5-9F39-43F63DEFEF90}"/>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0.02</c:v>
                </c:pt>
                <c:pt idx="2">
                  <c:v>0.02</c:v>
                </c:pt>
                <c:pt idx="3">
                  <c:v>0.01</c:v>
                </c:pt>
                <c:pt idx="4">
                  <c:v>0.01</c:v>
                </c:pt>
              </c:numCache>
            </c:numRef>
          </c:val>
          <c:smooth val="0"/>
          <c:extLst>
            <c:ext xmlns:c16="http://schemas.microsoft.com/office/drawing/2014/chart" uri="{C3380CC4-5D6E-409C-BE32-E72D297353CC}">
              <c16:uniqueId val="{00000001-55DF-4ED5-9F39-43F63DEFEF90}"/>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57.89</c:v>
                </c:pt>
                <c:pt idx="1">
                  <c:v>63.16</c:v>
                </c:pt>
                <c:pt idx="2">
                  <c:v>66.290000000000006</c:v>
                </c:pt>
                <c:pt idx="3">
                  <c:v>53.42</c:v>
                </c:pt>
                <c:pt idx="4">
                  <c:v>51.08</c:v>
                </c:pt>
              </c:numCache>
            </c:numRef>
          </c:val>
          <c:extLst>
            <c:ext xmlns:c16="http://schemas.microsoft.com/office/drawing/2014/chart" uri="{C3380CC4-5D6E-409C-BE32-E72D297353CC}">
              <c16:uniqueId val="{00000000-4DAF-4A6B-87EF-CC65A9104667}"/>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56.72</c:v>
                </c:pt>
                <c:pt idx="1">
                  <c:v>54.06</c:v>
                </c:pt>
                <c:pt idx="2">
                  <c:v>55.26</c:v>
                </c:pt>
                <c:pt idx="3">
                  <c:v>54.54</c:v>
                </c:pt>
                <c:pt idx="4">
                  <c:v>52.9</c:v>
                </c:pt>
              </c:numCache>
            </c:numRef>
          </c:val>
          <c:smooth val="0"/>
          <c:extLst>
            <c:ext xmlns:c16="http://schemas.microsoft.com/office/drawing/2014/chart" uri="{C3380CC4-5D6E-409C-BE32-E72D297353CC}">
              <c16:uniqueId val="{00000001-4DAF-4A6B-87EF-CC65A9104667}"/>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94.65</c:v>
                </c:pt>
                <c:pt idx="1">
                  <c:v>95.67</c:v>
                </c:pt>
                <c:pt idx="2">
                  <c:v>96.15</c:v>
                </c:pt>
                <c:pt idx="3">
                  <c:v>96.35</c:v>
                </c:pt>
                <c:pt idx="4">
                  <c:v>96.37</c:v>
                </c:pt>
              </c:numCache>
            </c:numRef>
          </c:val>
          <c:extLst>
            <c:ext xmlns:c16="http://schemas.microsoft.com/office/drawing/2014/chart" uri="{C3380CC4-5D6E-409C-BE32-E72D297353CC}">
              <c16:uniqueId val="{00000000-134F-4F5D-B595-44160EC7787E}"/>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90.04</c:v>
                </c:pt>
                <c:pt idx="1">
                  <c:v>90.11</c:v>
                </c:pt>
                <c:pt idx="2">
                  <c:v>90.52</c:v>
                </c:pt>
                <c:pt idx="3">
                  <c:v>90.3</c:v>
                </c:pt>
                <c:pt idx="4">
                  <c:v>90.3</c:v>
                </c:pt>
              </c:numCache>
            </c:numRef>
          </c:val>
          <c:smooth val="0"/>
          <c:extLst>
            <c:ext xmlns:c16="http://schemas.microsoft.com/office/drawing/2014/chart" uri="{C3380CC4-5D6E-409C-BE32-E72D297353CC}">
              <c16:uniqueId val="{00000001-134F-4F5D-B595-44160EC7787E}"/>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107.98</c:v>
                </c:pt>
                <c:pt idx="1">
                  <c:v>110.66</c:v>
                </c:pt>
                <c:pt idx="2">
                  <c:v>112.4</c:v>
                </c:pt>
                <c:pt idx="3">
                  <c:v>112.24</c:v>
                </c:pt>
                <c:pt idx="4">
                  <c:v>113.46</c:v>
                </c:pt>
              </c:numCache>
            </c:numRef>
          </c:val>
          <c:extLst>
            <c:ext xmlns:c16="http://schemas.microsoft.com/office/drawing/2014/chart" uri="{C3380CC4-5D6E-409C-BE32-E72D297353CC}">
              <c16:uniqueId val="{00000000-923A-4EE4-8EFA-1482E0C62FF7}"/>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101.27</c:v>
                </c:pt>
                <c:pt idx="1">
                  <c:v>101.91</c:v>
                </c:pt>
                <c:pt idx="2">
                  <c:v>103.09</c:v>
                </c:pt>
                <c:pt idx="3">
                  <c:v>102.11</c:v>
                </c:pt>
                <c:pt idx="4">
                  <c:v>101.91</c:v>
                </c:pt>
              </c:numCache>
            </c:numRef>
          </c:val>
          <c:smooth val="0"/>
          <c:extLst>
            <c:ext xmlns:c16="http://schemas.microsoft.com/office/drawing/2014/chart" uri="{C3380CC4-5D6E-409C-BE32-E72D297353CC}">
              <c16:uniqueId val="{00000001-923A-4EE4-8EFA-1482E0C62FF7}"/>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24.81</c:v>
                </c:pt>
                <c:pt idx="1">
                  <c:v>27.59</c:v>
                </c:pt>
                <c:pt idx="2">
                  <c:v>30.15</c:v>
                </c:pt>
                <c:pt idx="3">
                  <c:v>32.520000000000003</c:v>
                </c:pt>
                <c:pt idx="4">
                  <c:v>34.880000000000003</c:v>
                </c:pt>
              </c:numCache>
            </c:numRef>
          </c:val>
          <c:extLst>
            <c:ext xmlns:c16="http://schemas.microsoft.com/office/drawing/2014/chart" uri="{C3380CC4-5D6E-409C-BE32-E72D297353CC}">
              <c16:uniqueId val="{00000000-CC57-47EA-9C32-FE9B4A8B6FC2}"/>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24.32</c:v>
                </c:pt>
                <c:pt idx="1">
                  <c:v>28.19</c:v>
                </c:pt>
                <c:pt idx="2">
                  <c:v>24.8</c:v>
                </c:pt>
                <c:pt idx="3">
                  <c:v>28.12</c:v>
                </c:pt>
                <c:pt idx="4">
                  <c:v>28.79</c:v>
                </c:pt>
              </c:numCache>
            </c:numRef>
          </c:val>
          <c:smooth val="0"/>
          <c:extLst>
            <c:ext xmlns:c16="http://schemas.microsoft.com/office/drawing/2014/chart" uri="{C3380CC4-5D6E-409C-BE32-E72D297353CC}">
              <c16:uniqueId val="{00000001-CC57-47EA-9C32-FE9B4A8B6FC2}"/>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F1E-4FD0-A32A-6868C3447183}"/>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9F1E-4FD0-A32A-6868C3447183}"/>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996-4EB2-9A86-9D2EEF35F3D7}"/>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137.09</c:v>
                </c:pt>
                <c:pt idx="1">
                  <c:v>127.98</c:v>
                </c:pt>
                <c:pt idx="2">
                  <c:v>101.24</c:v>
                </c:pt>
                <c:pt idx="3">
                  <c:v>124.9</c:v>
                </c:pt>
                <c:pt idx="4">
                  <c:v>124.8</c:v>
                </c:pt>
              </c:numCache>
            </c:numRef>
          </c:val>
          <c:smooth val="0"/>
          <c:extLst>
            <c:ext xmlns:c16="http://schemas.microsoft.com/office/drawing/2014/chart" uri="{C3380CC4-5D6E-409C-BE32-E72D297353CC}">
              <c16:uniqueId val="{00000001-4996-4EB2-9A86-9D2EEF35F3D7}"/>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17.46</c:v>
                </c:pt>
                <c:pt idx="1">
                  <c:v>17.43</c:v>
                </c:pt>
                <c:pt idx="2">
                  <c:v>14.52</c:v>
                </c:pt>
                <c:pt idx="3">
                  <c:v>16.059999999999999</c:v>
                </c:pt>
                <c:pt idx="4">
                  <c:v>20.64</c:v>
                </c:pt>
              </c:numCache>
            </c:numRef>
          </c:val>
          <c:extLst>
            <c:ext xmlns:c16="http://schemas.microsoft.com/office/drawing/2014/chart" uri="{C3380CC4-5D6E-409C-BE32-E72D297353CC}">
              <c16:uniqueId val="{00000000-09B3-4D6C-9719-B376CA0371ED}"/>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43.5</c:v>
                </c:pt>
                <c:pt idx="1">
                  <c:v>44.14</c:v>
                </c:pt>
                <c:pt idx="2">
                  <c:v>37.24</c:v>
                </c:pt>
                <c:pt idx="3">
                  <c:v>33.58</c:v>
                </c:pt>
                <c:pt idx="4">
                  <c:v>35.42</c:v>
                </c:pt>
              </c:numCache>
            </c:numRef>
          </c:val>
          <c:smooth val="0"/>
          <c:extLst>
            <c:ext xmlns:c16="http://schemas.microsoft.com/office/drawing/2014/chart" uri="{C3380CC4-5D6E-409C-BE32-E72D297353CC}">
              <c16:uniqueId val="{00000001-09B3-4D6C-9719-B376CA0371ED}"/>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2967.18</c:v>
                </c:pt>
                <c:pt idx="1">
                  <c:v>2866.29</c:v>
                </c:pt>
                <c:pt idx="2">
                  <c:v>2719.49</c:v>
                </c:pt>
                <c:pt idx="3">
                  <c:v>634.86</c:v>
                </c:pt>
                <c:pt idx="4">
                  <c:v>577.41999999999996</c:v>
                </c:pt>
              </c:numCache>
            </c:numRef>
          </c:val>
          <c:extLst>
            <c:ext xmlns:c16="http://schemas.microsoft.com/office/drawing/2014/chart" uri="{C3380CC4-5D6E-409C-BE32-E72D297353CC}">
              <c16:uniqueId val="{00000000-55FD-40C9-BECA-40C942406966}"/>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654.91999999999996</c:v>
                </c:pt>
                <c:pt idx="1">
                  <c:v>654.71</c:v>
                </c:pt>
                <c:pt idx="2">
                  <c:v>783.8</c:v>
                </c:pt>
                <c:pt idx="3">
                  <c:v>778.81</c:v>
                </c:pt>
                <c:pt idx="4">
                  <c:v>718.49</c:v>
                </c:pt>
              </c:numCache>
            </c:numRef>
          </c:val>
          <c:smooth val="0"/>
          <c:extLst>
            <c:ext xmlns:c16="http://schemas.microsoft.com/office/drawing/2014/chart" uri="{C3380CC4-5D6E-409C-BE32-E72D297353CC}">
              <c16:uniqueId val="{00000001-55FD-40C9-BECA-40C942406966}"/>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91.13</c:v>
                </c:pt>
                <c:pt idx="1">
                  <c:v>83.42</c:v>
                </c:pt>
                <c:pt idx="2">
                  <c:v>78.260000000000005</c:v>
                </c:pt>
                <c:pt idx="3">
                  <c:v>78.2</c:v>
                </c:pt>
                <c:pt idx="4">
                  <c:v>68.260000000000005</c:v>
                </c:pt>
              </c:numCache>
            </c:numRef>
          </c:val>
          <c:extLst>
            <c:ext xmlns:c16="http://schemas.microsoft.com/office/drawing/2014/chart" uri="{C3380CC4-5D6E-409C-BE32-E72D297353CC}">
              <c16:uniqueId val="{00000000-F5E2-4275-B9A0-A364C0FBF86C}"/>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65.39</c:v>
                </c:pt>
                <c:pt idx="1">
                  <c:v>65.37</c:v>
                </c:pt>
                <c:pt idx="2">
                  <c:v>68.11</c:v>
                </c:pt>
                <c:pt idx="3">
                  <c:v>67.23</c:v>
                </c:pt>
                <c:pt idx="4">
                  <c:v>61.82</c:v>
                </c:pt>
              </c:numCache>
            </c:numRef>
          </c:val>
          <c:smooth val="0"/>
          <c:extLst>
            <c:ext xmlns:c16="http://schemas.microsoft.com/office/drawing/2014/chart" uri="{C3380CC4-5D6E-409C-BE32-E72D297353CC}">
              <c16:uniqueId val="{00000001-F5E2-4275-B9A0-A364C0FBF86C}"/>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172.99</c:v>
                </c:pt>
                <c:pt idx="1">
                  <c:v>188.94</c:v>
                </c:pt>
                <c:pt idx="2">
                  <c:v>200.49</c:v>
                </c:pt>
                <c:pt idx="3">
                  <c:v>199.87</c:v>
                </c:pt>
                <c:pt idx="4">
                  <c:v>229.62</c:v>
                </c:pt>
              </c:numCache>
            </c:numRef>
          </c:val>
          <c:extLst>
            <c:ext xmlns:c16="http://schemas.microsoft.com/office/drawing/2014/chart" uri="{C3380CC4-5D6E-409C-BE32-E72D297353CC}">
              <c16:uniqueId val="{00000000-6E0D-47D2-9D6B-850C5CE2D084}"/>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230.88</c:v>
                </c:pt>
                <c:pt idx="1">
                  <c:v>228.99</c:v>
                </c:pt>
                <c:pt idx="2">
                  <c:v>222.41</c:v>
                </c:pt>
                <c:pt idx="3">
                  <c:v>228.21</c:v>
                </c:pt>
                <c:pt idx="4">
                  <c:v>246.9</c:v>
                </c:pt>
              </c:numCache>
            </c:numRef>
          </c:val>
          <c:smooth val="0"/>
          <c:extLst>
            <c:ext xmlns:c16="http://schemas.microsoft.com/office/drawing/2014/chart" uri="{C3380CC4-5D6E-409C-BE32-E72D297353CC}">
              <c16:uniqueId val="{00000001-6E0D-47D2-9D6B-850C5CE2D084}"/>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【103.61】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【133.62】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【36.94】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【27.11】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2">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2">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4" t="str">
        <f>データ!H6</f>
        <v>鳥取県　鳥取市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57" t="s">
        <v>1</v>
      </c>
      <c r="C7" s="57"/>
      <c r="D7" s="57"/>
      <c r="E7" s="57"/>
      <c r="F7" s="57"/>
      <c r="G7" s="57"/>
      <c r="H7" s="57"/>
      <c r="I7" s="57" t="s">
        <v>2</v>
      </c>
      <c r="J7" s="57"/>
      <c r="K7" s="57"/>
      <c r="L7" s="57"/>
      <c r="M7" s="57"/>
      <c r="N7" s="57"/>
      <c r="O7" s="57"/>
      <c r="P7" s="57" t="s">
        <v>3</v>
      </c>
      <c r="Q7" s="57"/>
      <c r="R7" s="57"/>
      <c r="S7" s="57"/>
      <c r="T7" s="57"/>
      <c r="U7" s="57"/>
      <c r="V7" s="57"/>
      <c r="W7" s="57" t="s">
        <v>4</v>
      </c>
      <c r="X7" s="57"/>
      <c r="Y7" s="57"/>
      <c r="Z7" s="57"/>
      <c r="AA7" s="57"/>
      <c r="AB7" s="57"/>
      <c r="AC7" s="57"/>
      <c r="AD7" s="57" t="s">
        <v>5</v>
      </c>
      <c r="AE7" s="57"/>
      <c r="AF7" s="57"/>
      <c r="AG7" s="57"/>
      <c r="AH7" s="57"/>
      <c r="AI7" s="57"/>
      <c r="AJ7" s="57"/>
      <c r="AK7" s="3"/>
      <c r="AL7" s="57" t="s">
        <v>6</v>
      </c>
      <c r="AM7" s="57"/>
      <c r="AN7" s="57"/>
      <c r="AO7" s="57"/>
      <c r="AP7" s="57"/>
      <c r="AQ7" s="57"/>
      <c r="AR7" s="57"/>
      <c r="AS7" s="57"/>
      <c r="AT7" s="57" t="s">
        <v>7</v>
      </c>
      <c r="AU7" s="57"/>
      <c r="AV7" s="57"/>
      <c r="AW7" s="57"/>
      <c r="AX7" s="57"/>
      <c r="AY7" s="57"/>
      <c r="AZ7" s="57"/>
      <c r="BA7" s="57"/>
      <c r="BB7" s="57" t="s">
        <v>8</v>
      </c>
      <c r="BC7" s="57"/>
      <c r="BD7" s="57"/>
      <c r="BE7" s="57"/>
      <c r="BF7" s="57"/>
      <c r="BG7" s="57"/>
      <c r="BH7" s="57"/>
      <c r="BI7" s="57"/>
      <c r="BJ7" s="3"/>
      <c r="BK7" s="3"/>
      <c r="BL7" s="75" t="s">
        <v>9</v>
      </c>
      <c r="BM7" s="76"/>
      <c r="BN7" s="76"/>
      <c r="BO7" s="76"/>
      <c r="BP7" s="76"/>
      <c r="BQ7" s="76"/>
      <c r="BR7" s="76"/>
      <c r="BS7" s="76"/>
      <c r="BT7" s="76"/>
      <c r="BU7" s="76"/>
      <c r="BV7" s="76"/>
      <c r="BW7" s="76"/>
      <c r="BX7" s="76"/>
      <c r="BY7" s="77"/>
    </row>
    <row r="8" spans="1:78" ht="18.75" customHeight="1" x14ac:dyDescent="0.2">
      <c r="A8" s="2"/>
      <c r="B8" s="71" t="str">
        <f>データ!I6</f>
        <v>法適用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F1</v>
      </c>
      <c r="X8" s="71"/>
      <c r="Y8" s="71"/>
      <c r="Z8" s="71"/>
      <c r="AA8" s="71"/>
      <c r="AB8" s="71"/>
      <c r="AC8" s="71"/>
      <c r="AD8" s="72" t="str">
        <f>データ!$M$6</f>
        <v>非設置</v>
      </c>
      <c r="AE8" s="72"/>
      <c r="AF8" s="72"/>
      <c r="AG8" s="72"/>
      <c r="AH8" s="72"/>
      <c r="AI8" s="72"/>
      <c r="AJ8" s="72"/>
      <c r="AK8" s="3"/>
      <c r="AL8" s="51">
        <f>データ!S6</f>
        <v>183269</v>
      </c>
      <c r="AM8" s="51"/>
      <c r="AN8" s="51"/>
      <c r="AO8" s="51"/>
      <c r="AP8" s="51"/>
      <c r="AQ8" s="51"/>
      <c r="AR8" s="51"/>
      <c r="AS8" s="51"/>
      <c r="AT8" s="52">
        <f>データ!T6</f>
        <v>765.31</v>
      </c>
      <c r="AU8" s="52"/>
      <c r="AV8" s="52"/>
      <c r="AW8" s="52"/>
      <c r="AX8" s="52"/>
      <c r="AY8" s="52"/>
      <c r="AZ8" s="52"/>
      <c r="BA8" s="52"/>
      <c r="BB8" s="52">
        <f>データ!U6</f>
        <v>239.47</v>
      </c>
      <c r="BC8" s="52"/>
      <c r="BD8" s="52"/>
      <c r="BE8" s="52"/>
      <c r="BF8" s="52"/>
      <c r="BG8" s="52"/>
      <c r="BH8" s="52"/>
      <c r="BI8" s="52"/>
      <c r="BJ8" s="3"/>
      <c r="BK8" s="3"/>
      <c r="BL8" s="67" t="s">
        <v>10</v>
      </c>
      <c r="BM8" s="68"/>
      <c r="BN8" s="69" t="s">
        <v>11</v>
      </c>
      <c r="BO8" s="69"/>
      <c r="BP8" s="69"/>
      <c r="BQ8" s="69"/>
      <c r="BR8" s="69"/>
      <c r="BS8" s="69"/>
      <c r="BT8" s="69"/>
      <c r="BU8" s="69"/>
      <c r="BV8" s="69"/>
      <c r="BW8" s="69"/>
      <c r="BX8" s="69"/>
      <c r="BY8" s="70"/>
    </row>
    <row r="9" spans="1:78" ht="18.75" customHeight="1" x14ac:dyDescent="0.2">
      <c r="A9" s="2"/>
      <c r="B9" s="57" t="s">
        <v>12</v>
      </c>
      <c r="C9" s="57"/>
      <c r="D9" s="57"/>
      <c r="E9" s="57"/>
      <c r="F9" s="57"/>
      <c r="G9" s="57"/>
      <c r="H9" s="57"/>
      <c r="I9" s="57" t="s">
        <v>13</v>
      </c>
      <c r="J9" s="57"/>
      <c r="K9" s="57"/>
      <c r="L9" s="57"/>
      <c r="M9" s="57"/>
      <c r="N9" s="57"/>
      <c r="O9" s="57"/>
      <c r="P9" s="57" t="s">
        <v>14</v>
      </c>
      <c r="Q9" s="57"/>
      <c r="R9" s="57"/>
      <c r="S9" s="57"/>
      <c r="T9" s="57"/>
      <c r="U9" s="57"/>
      <c r="V9" s="57"/>
      <c r="W9" s="57" t="s">
        <v>15</v>
      </c>
      <c r="X9" s="57"/>
      <c r="Y9" s="57"/>
      <c r="Z9" s="57"/>
      <c r="AA9" s="57"/>
      <c r="AB9" s="57"/>
      <c r="AC9" s="57"/>
      <c r="AD9" s="57" t="s">
        <v>16</v>
      </c>
      <c r="AE9" s="57"/>
      <c r="AF9" s="57"/>
      <c r="AG9" s="57"/>
      <c r="AH9" s="57"/>
      <c r="AI9" s="57"/>
      <c r="AJ9" s="57"/>
      <c r="AK9" s="3"/>
      <c r="AL9" s="57" t="s">
        <v>17</v>
      </c>
      <c r="AM9" s="57"/>
      <c r="AN9" s="57"/>
      <c r="AO9" s="57"/>
      <c r="AP9" s="57"/>
      <c r="AQ9" s="57"/>
      <c r="AR9" s="57"/>
      <c r="AS9" s="57"/>
      <c r="AT9" s="57" t="s">
        <v>18</v>
      </c>
      <c r="AU9" s="57"/>
      <c r="AV9" s="57"/>
      <c r="AW9" s="57"/>
      <c r="AX9" s="57"/>
      <c r="AY9" s="57"/>
      <c r="AZ9" s="57"/>
      <c r="BA9" s="57"/>
      <c r="BB9" s="57" t="s">
        <v>19</v>
      </c>
      <c r="BC9" s="57"/>
      <c r="BD9" s="57"/>
      <c r="BE9" s="57"/>
      <c r="BF9" s="57"/>
      <c r="BG9" s="57"/>
      <c r="BH9" s="57"/>
      <c r="BI9" s="57"/>
      <c r="BJ9" s="3"/>
      <c r="BK9" s="3"/>
      <c r="BL9" s="58" t="s">
        <v>20</v>
      </c>
      <c r="BM9" s="59"/>
      <c r="BN9" s="60" t="s">
        <v>21</v>
      </c>
      <c r="BO9" s="60"/>
      <c r="BP9" s="60"/>
      <c r="BQ9" s="60"/>
      <c r="BR9" s="60"/>
      <c r="BS9" s="60"/>
      <c r="BT9" s="60"/>
      <c r="BU9" s="60"/>
      <c r="BV9" s="60"/>
      <c r="BW9" s="60"/>
      <c r="BX9" s="60"/>
      <c r="BY9" s="61"/>
    </row>
    <row r="10" spans="1:78" ht="18.75" customHeight="1" x14ac:dyDescent="0.2">
      <c r="A10" s="2"/>
      <c r="B10" s="52" t="str">
        <f>データ!N6</f>
        <v>-</v>
      </c>
      <c r="C10" s="52"/>
      <c r="D10" s="52"/>
      <c r="E10" s="52"/>
      <c r="F10" s="52"/>
      <c r="G10" s="52"/>
      <c r="H10" s="52"/>
      <c r="I10" s="52">
        <f>データ!O6</f>
        <v>59.89</v>
      </c>
      <c r="J10" s="52"/>
      <c r="K10" s="52"/>
      <c r="L10" s="52"/>
      <c r="M10" s="52"/>
      <c r="N10" s="52"/>
      <c r="O10" s="52"/>
      <c r="P10" s="52">
        <f>データ!P6</f>
        <v>14.66</v>
      </c>
      <c r="Q10" s="52"/>
      <c r="R10" s="52"/>
      <c r="S10" s="52"/>
      <c r="T10" s="52"/>
      <c r="U10" s="52"/>
      <c r="V10" s="52"/>
      <c r="W10" s="52">
        <f>データ!Q6</f>
        <v>88.21</v>
      </c>
      <c r="X10" s="52"/>
      <c r="Y10" s="52"/>
      <c r="Z10" s="52"/>
      <c r="AA10" s="52"/>
      <c r="AB10" s="52"/>
      <c r="AC10" s="52"/>
      <c r="AD10" s="51">
        <f>データ!R6</f>
        <v>2767</v>
      </c>
      <c r="AE10" s="51"/>
      <c r="AF10" s="51"/>
      <c r="AG10" s="51"/>
      <c r="AH10" s="51"/>
      <c r="AI10" s="51"/>
      <c r="AJ10" s="51"/>
      <c r="AK10" s="2"/>
      <c r="AL10" s="51">
        <f>データ!V6</f>
        <v>26706</v>
      </c>
      <c r="AM10" s="51"/>
      <c r="AN10" s="51"/>
      <c r="AO10" s="51"/>
      <c r="AP10" s="51"/>
      <c r="AQ10" s="51"/>
      <c r="AR10" s="51"/>
      <c r="AS10" s="51"/>
      <c r="AT10" s="52">
        <f>データ!W6</f>
        <v>41.8</v>
      </c>
      <c r="AU10" s="52"/>
      <c r="AV10" s="52"/>
      <c r="AW10" s="52"/>
      <c r="AX10" s="52"/>
      <c r="AY10" s="52"/>
      <c r="AZ10" s="52"/>
      <c r="BA10" s="52"/>
      <c r="BB10" s="52">
        <f>データ!X6</f>
        <v>638.9</v>
      </c>
      <c r="BC10" s="52"/>
      <c r="BD10" s="52"/>
      <c r="BE10" s="52"/>
      <c r="BF10" s="52"/>
      <c r="BG10" s="52"/>
      <c r="BH10" s="52"/>
      <c r="BI10" s="52"/>
      <c r="BJ10" s="2"/>
      <c r="BK10" s="2"/>
      <c r="BL10" s="53" t="s">
        <v>22</v>
      </c>
      <c r="BM10" s="54"/>
      <c r="BN10" s="55" t="s">
        <v>23</v>
      </c>
      <c r="BO10" s="55"/>
      <c r="BP10" s="55"/>
      <c r="BQ10" s="55"/>
      <c r="BR10" s="55"/>
      <c r="BS10" s="55"/>
      <c r="BT10" s="55"/>
      <c r="BU10" s="55"/>
      <c r="BV10" s="55"/>
      <c r="BW10" s="55"/>
      <c r="BX10" s="55"/>
      <c r="BY10" s="5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2" t="s">
        <v>24</v>
      </c>
      <c r="BM11" s="62"/>
      <c r="BN11" s="62"/>
      <c r="BO11" s="62"/>
      <c r="BP11" s="62"/>
      <c r="BQ11" s="62"/>
      <c r="BR11" s="62"/>
      <c r="BS11" s="62"/>
      <c r="BT11" s="62"/>
      <c r="BU11" s="62"/>
      <c r="BV11" s="62"/>
      <c r="BW11" s="62"/>
      <c r="BX11" s="62"/>
      <c r="BY11" s="62"/>
      <c r="BZ11" s="62"/>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2"/>
      <c r="BM12" s="62"/>
      <c r="BN12" s="62"/>
      <c r="BO12" s="62"/>
      <c r="BP12" s="62"/>
      <c r="BQ12" s="62"/>
      <c r="BR12" s="62"/>
      <c r="BS12" s="62"/>
      <c r="BT12" s="62"/>
      <c r="BU12" s="62"/>
      <c r="BV12" s="62"/>
      <c r="BW12" s="62"/>
      <c r="BX12" s="62"/>
      <c r="BY12" s="62"/>
      <c r="BZ12" s="62"/>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3"/>
      <c r="BM13" s="63"/>
      <c r="BN13" s="63"/>
      <c r="BO13" s="63"/>
      <c r="BP13" s="63"/>
      <c r="BQ13" s="63"/>
      <c r="BR13" s="63"/>
      <c r="BS13" s="63"/>
      <c r="BT13" s="63"/>
      <c r="BU13" s="63"/>
      <c r="BV13" s="63"/>
      <c r="BW13" s="63"/>
      <c r="BX13" s="63"/>
      <c r="BY13" s="63"/>
      <c r="BZ13" s="63"/>
    </row>
    <row r="14" spans="1:78" ht="13.5" customHeight="1" x14ac:dyDescent="0.2">
      <c r="A14" s="2"/>
      <c r="B14" s="64" t="s">
        <v>25</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6"/>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44" t="s">
        <v>117</v>
      </c>
      <c r="BM16" s="45"/>
      <c r="BN16" s="45"/>
      <c r="BO16" s="45"/>
      <c r="BP16" s="45"/>
      <c r="BQ16" s="45"/>
      <c r="BR16" s="45"/>
      <c r="BS16" s="45"/>
      <c r="BT16" s="45"/>
      <c r="BU16" s="45"/>
      <c r="BV16" s="45"/>
      <c r="BW16" s="45"/>
      <c r="BX16" s="45"/>
      <c r="BY16" s="45"/>
      <c r="BZ16" s="46"/>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44"/>
      <c r="BM17" s="45"/>
      <c r="BN17" s="45"/>
      <c r="BO17" s="45"/>
      <c r="BP17" s="45"/>
      <c r="BQ17" s="45"/>
      <c r="BR17" s="45"/>
      <c r="BS17" s="45"/>
      <c r="BT17" s="45"/>
      <c r="BU17" s="45"/>
      <c r="BV17" s="45"/>
      <c r="BW17" s="45"/>
      <c r="BX17" s="45"/>
      <c r="BY17" s="45"/>
      <c r="BZ17" s="46"/>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44"/>
      <c r="BM18" s="45"/>
      <c r="BN18" s="45"/>
      <c r="BO18" s="45"/>
      <c r="BP18" s="45"/>
      <c r="BQ18" s="45"/>
      <c r="BR18" s="45"/>
      <c r="BS18" s="45"/>
      <c r="BT18" s="45"/>
      <c r="BU18" s="45"/>
      <c r="BV18" s="45"/>
      <c r="BW18" s="45"/>
      <c r="BX18" s="45"/>
      <c r="BY18" s="45"/>
      <c r="BZ18" s="46"/>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44"/>
      <c r="BM19" s="45"/>
      <c r="BN19" s="45"/>
      <c r="BO19" s="45"/>
      <c r="BP19" s="45"/>
      <c r="BQ19" s="45"/>
      <c r="BR19" s="45"/>
      <c r="BS19" s="45"/>
      <c r="BT19" s="45"/>
      <c r="BU19" s="45"/>
      <c r="BV19" s="45"/>
      <c r="BW19" s="45"/>
      <c r="BX19" s="45"/>
      <c r="BY19" s="45"/>
      <c r="BZ19" s="46"/>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44"/>
      <c r="BM20" s="45"/>
      <c r="BN20" s="45"/>
      <c r="BO20" s="45"/>
      <c r="BP20" s="45"/>
      <c r="BQ20" s="45"/>
      <c r="BR20" s="45"/>
      <c r="BS20" s="45"/>
      <c r="BT20" s="45"/>
      <c r="BU20" s="45"/>
      <c r="BV20" s="45"/>
      <c r="BW20" s="45"/>
      <c r="BX20" s="45"/>
      <c r="BY20" s="45"/>
      <c r="BZ20" s="46"/>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44"/>
      <c r="BM21" s="45"/>
      <c r="BN21" s="45"/>
      <c r="BO21" s="45"/>
      <c r="BP21" s="45"/>
      <c r="BQ21" s="45"/>
      <c r="BR21" s="45"/>
      <c r="BS21" s="45"/>
      <c r="BT21" s="45"/>
      <c r="BU21" s="45"/>
      <c r="BV21" s="45"/>
      <c r="BW21" s="45"/>
      <c r="BX21" s="45"/>
      <c r="BY21" s="45"/>
      <c r="BZ21" s="46"/>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44"/>
      <c r="BM22" s="45"/>
      <c r="BN22" s="45"/>
      <c r="BO22" s="45"/>
      <c r="BP22" s="45"/>
      <c r="BQ22" s="45"/>
      <c r="BR22" s="45"/>
      <c r="BS22" s="45"/>
      <c r="BT22" s="45"/>
      <c r="BU22" s="45"/>
      <c r="BV22" s="45"/>
      <c r="BW22" s="45"/>
      <c r="BX22" s="45"/>
      <c r="BY22" s="45"/>
      <c r="BZ22" s="46"/>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44"/>
      <c r="BM23" s="45"/>
      <c r="BN23" s="45"/>
      <c r="BO23" s="45"/>
      <c r="BP23" s="45"/>
      <c r="BQ23" s="45"/>
      <c r="BR23" s="45"/>
      <c r="BS23" s="45"/>
      <c r="BT23" s="45"/>
      <c r="BU23" s="45"/>
      <c r="BV23" s="45"/>
      <c r="BW23" s="45"/>
      <c r="BX23" s="45"/>
      <c r="BY23" s="45"/>
      <c r="BZ23" s="46"/>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44"/>
      <c r="BM24" s="45"/>
      <c r="BN24" s="45"/>
      <c r="BO24" s="45"/>
      <c r="BP24" s="45"/>
      <c r="BQ24" s="45"/>
      <c r="BR24" s="45"/>
      <c r="BS24" s="45"/>
      <c r="BT24" s="45"/>
      <c r="BU24" s="45"/>
      <c r="BV24" s="45"/>
      <c r="BW24" s="45"/>
      <c r="BX24" s="45"/>
      <c r="BY24" s="45"/>
      <c r="BZ24" s="46"/>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44"/>
      <c r="BM25" s="45"/>
      <c r="BN25" s="45"/>
      <c r="BO25" s="45"/>
      <c r="BP25" s="45"/>
      <c r="BQ25" s="45"/>
      <c r="BR25" s="45"/>
      <c r="BS25" s="45"/>
      <c r="BT25" s="45"/>
      <c r="BU25" s="45"/>
      <c r="BV25" s="45"/>
      <c r="BW25" s="45"/>
      <c r="BX25" s="45"/>
      <c r="BY25" s="45"/>
      <c r="BZ25" s="46"/>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44"/>
      <c r="BM26" s="45"/>
      <c r="BN26" s="45"/>
      <c r="BO26" s="45"/>
      <c r="BP26" s="45"/>
      <c r="BQ26" s="45"/>
      <c r="BR26" s="45"/>
      <c r="BS26" s="45"/>
      <c r="BT26" s="45"/>
      <c r="BU26" s="45"/>
      <c r="BV26" s="45"/>
      <c r="BW26" s="45"/>
      <c r="BX26" s="45"/>
      <c r="BY26" s="45"/>
      <c r="BZ26" s="46"/>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44"/>
      <c r="BM27" s="45"/>
      <c r="BN27" s="45"/>
      <c r="BO27" s="45"/>
      <c r="BP27" s="45"/>
      <c r="BQ27" s="45"/>
      <c r="BR27" s="45"/>
      <c r="BS27" s="45"/>
      <c r="BT27" s="45"/>
      <c r="BU27" s="45"/>
      <c r="BV27" s="45"/>
      <c r="BW27" s="45"/>
      <c r="BX27" s="45"/>
      <c r="BY27" s="45"/>
      <c r="BZ27" s="46"/>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44"/>
      <c r="BM28" s="45"/>
      <c r="BN28" s="45"/>
      <c r="BO28" s="45"/>
      <c r="BP28" s="45"/>
      <c r="BQ28" s="45"/>
      <c r="BR28" s="45"/>
      <c r="BS28" s="45"/>
      <c r="BT28" s="45"/>
      <c r="BU28" s="45"/>
      <c r="BV28" s="45"/>
      <c r="BW28" s="45"/>
      <c r="BX28" s="45"/>
      <c r="BY28" s="45"/>
      <c r="BZ28" s="46"/>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44"/>
      <c r="BM29" s="45"/>
      <c r="BN29" s="45"/>
      <c r="BO29" s="45"/>
      <c r="BP29" s="45"/>
      <c r="BQ29" s="45"/>
      <c r="BR29" s="45"/>
      <c r="BS29" s="45"/>
      <c r="BT29" s="45"/>
      <c r="BU29" s="45"/>
      <c r="BV29" s="45"/>
      <c r="BW29" s="45"/>
      <c r="BX29" s="45"/>
      <c r="BY29" s="45"/>
      <c r="BZ29" s="46"/>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44"/>
      <c r="BM30" s="45"/>
      <c r="BN30" s="45"/>
      <c r="BO30" s="45"/>
      <c r="BP30" s="45"/>
      <c r="BQ30" s="45"/>
      <c r="BR30" s="45"/>
      <c r="BS30" s="45"/>
      <c r="BT30" s="45"/>
      <c r="BU30" s="45"/>
      <c r="BV30" s="45"/>
      <c r="BW30" s="45"/>
      <c r="BX30" s="45"/>
      <c r="BY30" s="45"/>
      <c r="BZ30" s="46"/>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44"/>
      <c r="BM31" s="45"/>
      <c r="BN31" s="45"/>
      <c r="BO31" s="45"/>
      <c r="BP31" s="45"/>
      <c r="BQ31" s="45"/>
      <c r="BR31" s="45"/>
      <c r="BS31" s="45"/>
      <c r="BT31" s="45"/>
      <c r="BU31" s="45"/>
      <c r="BV31" s="45"/>
      <c r="BW31" s="45"/>
      <c r="BX31" s="45"/>
      <c r="BY31" s="45"/>
      <c r="BZ31" s="46"/>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44"/>
      <c r="BM32" s="45"/>
      <c r="BN32" s="45"/>
      <c r="BO32" s="45"/>
      <c r="BP32" s="45"/>
      <c r="BQ32" s="45"/>
      <c r="BR32" s="45"/>
      <c r="BS32" s="45"/>
      <c r="BT32" s="45"/>
      <c r="BU32" s="45"/>
      <c r="BV32" s="45"/>
      <c r="BW32" s="45"/>
      <c r="BX32" s="45"/>
      <c r="BY32" s="45"/>
      <c r="BZ32" s="46"/>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44"/>
      <c r="BM33" s="45"/>
      <c r="BN33" s="45"/>
      <c r="BO33" s="45"/>
      <c r="BP33" s="45"/>
      <c r="BQ33" s="45"/>
      <c r="BR33" s="45"/>
      <c r="BS33" s="45"/>
      <c r="BT33" s="45"/>
      <c r="BU33" s="45"/>
      <c r="BV33" s="45"/>
      <c r="BW33" s="45"/>
      <c r="BX33" s="45"/>
      <c r="BY33" s="45"/>
      <c r="BZ33" s="46"/>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44"/>
      <c r="BM34" s="45"/>
      <c r="BN34" s="45"/>
      <c r="BO34" s="45"/>
      <c r="BP34" s="45"/>
      <c r="BQ34" s="45"/>
      <c r="BR34" s="45"/>
      <c r="BS34" s="45"/>
      <c r="BT34" s="45"/>
      <c r="BU34" s="45"/>
      <c r="BV34" s="45"/>
      <c r="BW34" s="45"/>
      <c r="BX34" s="45"/>
      <c r="BY34" s="45"/>
      <c r="BZ34" s="46"/>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44"/>
      <c r="BM35" s="45"/>
      <c r="BN35" s="45"/>
      <c r="BO35" s="45"/>
      <c r="BP35" s="45"/>
      <c r="BQ35" s="45"/>
      <c r="BR35" s="45"/>
      <c r="BS35" s="45"/>
      <c r="BT35" s="45"/>
      <c r="BU35" s="45"/>
      <c r="BV35" s="45"/>
      <c r="BW35" s="45"/>
      <c r="BX35" s="45"/>
      <c r="BY35" s="45"/>
      <c r="BZ35" s="46"/>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44"/>
      <c r="BM36" s="45"/>
      <c r="BN36" s="45"/>
      <c r="BO36" s="45"/>
      <c r="BP36" s="45"/>
      <c r="BQ36" s="45"/>
      <c r="BR36" s="45"/>
      <c r="BS36" s="45"/>
      <c r="BT36" s="45"/>
      <c r="BU36" s="45"/>
      <c r="BV36" s="45"/>
      <c r="BW36" s="45"/>
      <c r="BX36" s="45"/>
      <c r="BY36" s="45"/>
      <c r="BZ36" s="46"/>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44"/>
      <c r="BM37" s="45"/>
      <c r="BN37" s="45"/>
      <c r="BO37" s="45"/>
      <c r="BP37" s="45"/>
      <c r="BQ37" s="45"/>
      <c r="BR37" s="45"/>
      <c r="BS37" s="45"/>
      <c r="BT37" s="45"/>
      <c r="BU37" s="45"/>
      <c r="BV37" s="45"/>
      <c r="BW37" s="45"/>
      <c r="BX37" s="45"/>
      <c r="BY37" s="45"/>
      <c r="BZ37" s="46"/>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44"/>
      <c r="BM38" s="45"/>
      <c r="BN38" s="45"/>
      <c r="BO38" s="45"/>
      <c r="BP38" s="45"/>
      <c r="BQ38" s="45"/>
      <c r="BR38" s="45"/>
      <c r="BS38" s="45"/>
      <c r="BT38" s="45"/>
      <c r="BU38" s="45"/>
      <c r="BV38" s="45"/>
      <c r="BW38" s="45"/>
      <c r="BX38" s="45"/>
      <c r="BY38" s="45"/>
      <c r="BZ38" s="46"/>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44"/>
      <c r="BM39" s="45"/>
      <c r="BN39" s="45"/>
      <c r="BO39" s="45"/>
      <c r="BP39" s="45"/>
      <c r="BQ39" s="45"/>
      <c r="BR39" s="45"/>
      <c r="BS39" s="45"/>
      <c r="BT39" s="45"/>
      <c r="BU39" s="45"/>
      <c r="BV39" s="45"/>
      <c r="BW39" s="45"/>
      <c r="BX39" s="45"/>
      <c r="BY39" s="45"/>
      <c r="BZ39" s="46"/>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44"/>
      <c r="BM40" s="45"/>
      <c r="BN40" s="45"/>
      <c r="BO40" s="45"/>
      <c r="BP40" s="45"/>
      <c r="BQ40" s="45"/>
      <c r="BR40" s="45"/>
      <c r="BS40" s="45"/>
      <c r="BT40" s="45"/>
      <c r="BU40" s="45"/>
      <c r="BV40" s="45"/>
      <c r="BW40" s="45"/>
      <c r="BX40" s="45"/>
      <c r="BY40" s="45"/>
      <c r="BZ40" s="46"/>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44"/>
      <c r="BM41" s="45"/>
      <c r="BN41" s="45"/>
      <c r="BO41" s="45"/>
      <c r="BP41" s="45"/>
      <c r="BQ41" s="45"/>
      <c r="BR41" s="45"/>
      <c r="BS41" s="45"/>
      <c r="BT41" s="45"/>
      <c r="BU41" s="45"/>
      <c r="BV41" s="45"/>
      <c r="BW41" s="45"/>
      <c r="BX41" s="45"/>
      <c r="BY41" s="45"/>
      <c r="BZ41" s="46"/>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44"/>
      <c r="BM42" s="45"/>
      <c r="BN42" s="45"/>
      <c r="BO42" s="45"/>
      <c r="BP42" s="45"/>
      <c r="BQ42" s="45"/>
      <c r="BR42" s="45"/>
      <c r="BS42" s="45"/>
      <c r="BT42" s="45"/>
      <c r="BU42" s="45"/>
      <c r="BV42" s="45"/>
      <c r="BW42" s="45"/>
      <c r="BX42" s="45"/>
      <c r="BY42" s="45"/>
      <c r="BZ42" s="46"/>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44"/>
      <c r="BM43" s="45"/>
      <c r="BN43" s="45"/>
      <c r="BO43" s="45"/>
      <c r="BP43" s="45"/>
      <c r="BQ43" s="45"/>
      <c r="BR43" s="45"/>
      <c r="BS43" s="45"/>
      <c r="BT43" s="45"/>
      <c r="BU43" s="45"/>
      <c r="BV43" s="45"/>
      <c r="BW43" s="45"/>
      <c r="BX43" s="45"/>
      <c r="BY43" s="45"/>
      <c r="BZ43" s="46"/>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47"/>
      <c r="BM44" s="48"/>
      <c r="BN44" s="48"/>
      <c r="BO44" s="48"/>
      <c r="BP44" s="48"/>
      <c r="BQ44" s="48"/>
      <c r="BR44" s="48"/>
      <c r="BS44" s="48"/>
      <c r="BT44" s="48"/>
      <c r="BU44" s="48"/>
      <c r="BV44" s="48"/>
      <c r="BW44" s="48"/>
      <c r="BX44" s="48"/>
      <c r="BY44" s="48"/>
      <c r="BZ44" s="49"/>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4" t="s">
        <v>116</v>
      </c>
      <c r="BM66" s="45"/>
      <c r="BN66" s="45"/>
      <c r="BO66" s="45"/>
      <c r="BP66" s="45"/>
      <c r="BQ66" s="45"/>
      <c r="BR66" s="45"/>
      <c r="BS66" s="45"/>
      <c r="BT66" s="45"/>
      <c r="BU66" s="45"/>
      <c r="BV66" s="45"/>
      <c r="BW66" s="45"/>
      <c r="BX66" s="45"/>
      <c r="BY66" s="45"/>
      <c r="BZ66" s="46"/>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4"/>
      <c r="BM67" s="45"/>
      <c r="BN67" s="45"/>
      <c r="BO67" s="45"/>
      <c r="BP67" s="45"/>
      <c r="BQ67" s="45"/>
      <c r="BR67" s="45"/>
      <c r="BS67" s="45"/>
      <c r="BT67" s="45"/>
      <c r="BU67" s="45"/>
      <c r="BV67" s="45"/>
      <c r="BW67" s="45"/>
      <c r="BX67" s="45"/>
      <c r="BY67" s="45"/>
      <c r="BZ67" s="46"/>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4"/>
      <c r="BM68" s="45"/>
      <c r="BN68" s="45"/>
      <c r="BO68" s="45"/>
      <c r="BP68" s="45"/>
      <c r="BQ68" s="45"/>
      <c r="BR68" s="45"/>
      <c r="BS68" s="45"/>
      <c r="BT68" s="45"/>
      <c r="BU68" s="45"/>
      <c r="BV68" s="45"/>
      <c r="BW68" s="45"/>
      <c r="BX68" s="45"/>
      <c r="BY68" s="45"/>
      <c r="BZ68" s="46"/>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4"/>
      <c r="BM69" s="45"/>
      <c r="BN69" s="45"/>
      <c r="BO69" s="45"/>
      <c r="BP69" s="45"/>
      <c r="BQ69" s="45"/>
      <c r="BR69" s="45"/>
      <c r="BS69" s="45"/>
      <c r="BT69" s="45"/>
      <c r="BU69" s="45"/>
      <c r="BV69" s="45"/>
      <c r="BW69" s="45"/>
      <c r="BX69" s="45"/>
      <c r="BY69" s="45"/>
      <c r="BZ69" s="46"/>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4"/>
      <c r="BM70" s="45"/>
      <c r="BN70" s="45"/>
      <c r="BO70" s="45"/>
      <c r="BP70" s="45"/>
      <c r="BQ70" s="45"/>
      <c r="BR70" s="45"/>
      <c r="BS70" s="45"/>
      <c r="BT70" s="45"/>
      <c r="BU70" s="45"/>
      <c r="BV70" s="45"/>
      <c r="BW70" s="45"/>
      <c r="BX70" s="45"/>
      <c r="BY70" s="45"/>
      <c r="BZ70" s="46"/>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4"/>
      <c r="BM71" s="45"/>
      <c r="BN71" s="45"/>
      <c r="BO71" s="45"/>
      <c r="BP71" s="45"/>
      <c r="BQ71" s="45"/>
      <c r="BR71" s="45"/>
      <c r="BS71" s="45"/>
      <c r="BT71" s="45"/>
      <c r="BU71" s="45"/>
      <c r="BV71" s="45"/>
      <c r="BW71" s="45"/>
      <c r="BX71" s="45"/>
      <c r="BY71" s="45"/>
      <c r="BZ71" s="46"/>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4"/>
      <c r="BM72" s="45"/>
      <c r="BN72" s="45"/>
      <c r="BO72" s="45"/>
      <c r="BP72" s="45"/>
      <c r="BQ72" s="45"/>
      <c r="BR72" s="45"/>
      <c r="BS72" s="45"/>
      <c r="BT72" s="45"/>
      <c r="BU72" s="45"/>
      <c r="BV72" s="45"/>
      <c r="BW72" s="45"/>
      <c r="BX72" s="45"/>
      <c r="BY72" s="45"/>
      <c r="BZ72" s="46"/>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4"/>
      <c r="BM73" s="45"/>
      <c r="BN73" s="45"/>
      <c r="BO73" s="45"/>
      <c r="BP73" s="45"/>
      <c r="BQ73" s="45"/>
      <c r="BR73" s="45"/>
      <c r="BS73" s="45"/>
      <c r="BT73" s="45"/>
      <c r="BU73" s="45"/>
      <c r="BV73" s="45"/>
      <c r="BW73" s="45"/>
      <c r="BX73" s="45"/>
      <c r="BY73" s="45"/>
      <c r="BZ73" s="46"/>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4"/>
      <c r="BM74" s="45"/>
      <c r="BN74" s="45"/>
      <c r="BO74" s="45"/>
      <c r="BP74" s="45"/>
      <c r="BQ74" s="45"/>
      <c r="BR74" s="45"/>
      <c r="BS74" s="45"/>
      <c r="BT74" s="45"/>
      <c r="BU74" s="45"/>
      <c r="BV74" s="45"/>
      <c r="BW74" s="45"/>
      <c r="BX74" s="45"/>
      <c r="BY74" s="45"/>
      <c r="BZ74" s="46"/>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4"/>
      <c r="BM75" s="45"/>
      <c r="BN75" s="45"/>
      <c r="BO75" s="45"/>
      <c r="BP75" s="45"/>
      <c r="BQ75" s="45"/>
      <c r="BR75" s="45"/>
      <c r="BS75" s="45"/>
      <c r="BT75" s="45"/>
      <c r="BU75" s="45"/>
      <c r="BV75" s="45"/>
      <c r="BW75" s="45"/>
      <c r="BX75" s="45"/>
      <c r="BY75" s="45"/>
      <c r="BZ75" s="46"/>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4"/>
      <c r="BM76" s="45"/>
      <c r="BN76" s="45"/>
      <c r="BO76" s="45"/>
      <c r="BP76" s="45"/>
      <c r="BQ76" s="45"/>
      <c r="BR76" s="45"/>
      <c r="BS76" s="45"/>
      <c r="BT76" s="45"/>
      <c r="BU76" s="45"/>
      <c r="BV76" s="45"/>
      <c r="BW76" s="45"/>
      <c r="BX76" s="45"/>
      <c r="BY76" s="45"/>
      <c r="BZ76" s="46"/>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4"/>
      <c r="BM77" s="45"/>
      <c r="BN77" s="45"/>
      <c r="BO77" s="45"/>
      <c r="BP77" s="45"/>
      <c r="BQ77" s="45"/>
      <c r="BR77" s="45"/>
      <c r="BS77" s="45"/>
      <c r="BT77" s="45"/>
      <c r="BU77" s="45"/>
      <c r="BV77" s="45"/>
      <c r="BW77" s="45"/>
      <c r="BX77" s="45"/>
      <c r="BY77" s="45"/>
      <c r="BZ77" s="46"/>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4"/>
      <c r="BM78" s="45"/>
      <c r="BN78" s="45"/>
      <c r="BO78" s="45"/>
      <c r="BP78" s="45"/>
      <c r="BQ78" s="45"/>
      <c r="BR78" s="45"/>
      <c r="BS78" s="45"/>
      <c r="BT78" s="45"/>
      <c r="BU78" s="45"/>
      <c r="BV78" s="45"/>
      <c r="BW78" s="45"/>
      <c r="BX78" s="45"/>
      <c r="BY78" s="45"/>
      <c r="BZ78" s="46"/>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4"/>
      <c r="BM79" s="45"/>
      <c r="BN79" s="45"/>
      <c r="BO79" s="45"/>
      <c r="BP79" s="45"/>
      <c r="BQ79" s="45"/>
      <c r="BR79" s="45"/>
      <c r="BS79" s="45"/>
      <c r="BT79" s="45"/>
      <c r="BU79" s="45"/>
      <c r="BV79" s="45"/>
      <c r="BW79" s="45"/>
      <c r="BX79" s="45"/>
      <c r="BY79" s="45"/>
      <c r="BZ79" s="46"/>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4"/>
      <c r="BM80" s="45"/>
      <c r="BN80" s="45"/>
      <c r="BO80" s="45"/>
      <c r="BP80" s="45"/>
      <c r="BQ80" s="45"/>
      <c r="BR80" s="45"/>
      <c r="BS80" s="45"/>
      <c r="BT80" s="45"/>
      <c r="BU80" s="45"/>
      <c r="BV80" s="45"/>
      <c r="BW80" s="45"/>
      <c r="BX80" s="45"/>
      <c r="BY80" s="45"/>
      <c r="BZ80" s="46"/>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4"/>
      <c r="BM81" s="45"/>
      <c r="BN81" s="45"/>
      <c r="BO81" s="45"/>
      <c r="BP81" s="45"/>
      <c r="BQ81" s="45"/>
      <c r="BR81" s="45"/>
      <c r="BS81" s="45"/>
      <c r="BT81" s="45"/>
      <c r="BU81" s="45"/>
      <c r="BV81" s="45"/>
      <c r="BW81" s="45"/>
      <c r="BX81" s="45"/>
      <c r="BY81" s="45"/>
      <c r="BZ81" s="46"/>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7"/>
      <c r="BM82" s="48"/>
      <c r="BN82" s="48"/>
      <c r="BO82" s="48"/>
      <c r="BP82" s="48"/>
      <c r="BQ82" s="48"/>
      <c r="BR82" s="48"/>
      <c r="BS82" s="48"/>
      <c r="BT82" s="48"/>
      <c r="BU82" s="48"/>
      <c r="BV82" s="48"/>
      <c r="BW82" s="48"/>
      <c r="BX82" s="48"/>
      <c r="BY82" s="48"/>
      <c r="BZ82" s="49"/>
    </row>
    <row r="83" spans="1:78" x14ac:dyDescent="0.2">
      <c r="C83" s="50" t="s">
        <v>30</v>
      </c>
      <c r="D83" s="50"/>
      <c r="E83" s="50"/>
      <c r="F83" s="50"/>
      <c r="G83" s="50"/>
      <c r="H83" s="50"/>
      <c r="I83" s="50"/>
      <c r="J83" s="50"/>
      <c r="K83" s="50"/>
      <c r="L83" s="50"/>
      <c r="M83" s="50"/>
      <c r="N83" s="50"/>
      <c r="O83" s="50"/>
      <c r="P83" s="50"/>
      <c r="Q83" s="50"/>
      <c r="R83" s="50"/>
      <c r="S83" s="50"/>
      <c r="T83" s="50"/>
      <c r="U83" s="50"/>
      <c r="V83" s="50"/>
      <c r="W83" s="50"/>
      <c r="X83" s="50"/>
      <c r="Y83" s="50"/>
      <c r="Z83" s="50"/>
      <c r="AA83" s="50"/>
      <c r="AB83" s="50"/>
      <c r="AC83" s="50"/>
      <c r="AD83" s="50"/>
      <c r="AE83" s="50"/>
      <c r="AF83" s="50"/>
      <c r="AG83" s="50"/>
      <c r="AH83" s="50"/>
      <c r="AI83" s="50"/>
      <c r="AJ83" s="50"/>
      <c r="AK83" s="50"/>
      <c r="AL83" s="50"/>
      <c r="AM83" s="50"/>
      <c r="AN83" s="50"/>
      <c r="AO83" s="50"/>
      <c r="AP83" s="50"/>
      <c r="AQ83" s="50"/>
      <c r="AR83" s="50"/>
      <c r="AS83" s="50"/>
      <c r="AT83" s="50"/>
      <c r="AU83" s="50"/>
      <c r="AV83" s="50"/>
      <c r="AW83" s="50"/>
      <c r="AX83" s="50"/>
      <c r="AY83" s="50"/>
      <c r="AZ83" s="50"/>
      <c r="BA83" s="50"/>
      <c r="BB83" s="50"/>
      <c r="BC83" s="50"/>
      <c r="BD83" s="50"/>
      <c r="BE83" s="50"/>
      <c r="BF83" s="50"/>
      <c r="BG83" s="50"/>
      <c r="BH83" s="50"/>
      <c r="BI83" s="50"/>
      <c r="BJ83" s="50"/>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【103.61】</v>
      </c>
      <c r="F85" s="12" t="str">
        <f>データ!AT6</f>
        <v>【133.62】</v>
      </c>
      <c r="G85" s="12" t="str">
        <f>データ!BE6</f>
        <v>【36.94】</v>
      </c>
      <c r="H85" s="12" t="str">
        <f>データ!BP6</f>
        <v>【809.19】</v>
      </c>
      <c r="I85" s="12" t="str">
        <f>データ!CA6</f>
        <v>【57.02】</v>
      </c>
      <c r="J85" s="12" t="str">
        <f>データ!CL6</f>
        <v>【273.68】</v>
      </c>
      <c r="K85" s="12" t="str">
        <f>データ!CW6</f>
        <v>【52.55】</v>
      </c>
      <c r="L85" s="12" t="str">
        <f>データ!DH6</f>
        <v>【87.30】</v>
      </c>
      <c r="M85" s="12" t="str">
        <f>データ!DS6</f>
        <v>【27.11】</v>
      </c>
      <c r="N85" s="12" t="str">
        <f>データ!ED6</f>
        <v>【0.00】</v>
      </c>
      <c r="O85" s="12" t="str">
        <f>データ!EO6</f>
        <v>【0.02】</v>
      </c>
    </row>
  </sheetData>
  <sheetProtection algorithmName="SHA-512" hashValue="737uQBgO6QKvN29XHB/SUPBfibiXNB2fhnG2M31ZXrxlEnXop21OdwnCrNU+3WLot/Ta3ijUJa6LiQ1r8lht1Q==" saltValue="pD688Xd66ldmjwEXPEqS3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2">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2022</v>
      </c>
      <c r="C6" s="19">
        <f t="shared" ref="C6:X6" si="3">C7</f>
        <v>312011</v>
      </c>
      <c r="D6" s="19">
        <f t="shared" si="3"/>
        <v>46</v>
      </c>
      <c r="E6" s="19">
        <f t="shared" si="3"/>
        <v>17</v>
      </c>
      <c r="F6" s="19">
        <f t="shared" si="3"/>
        <v>5</v>
      </c>
      <c r="G6" s="19">
        <f t="shared" si="3"/>
        <v>0</v>
      </c>
      <c r="H6" s="19" t="str">
        <f t="shared" si="3"/>
        <v>鳥取県　鳥取市</v>
      </c>
      <c r="I6" s="19" t="str">
        <f t="shared" si="3"/>
        <v>法適用</v>
      </c>
      <c r="J6" s="19" t="str">
        <f t="shared" si="3"/>
        <v>下水道事業</v>
      </c>
      <c r="K6" s="19" t="str">
        <f t="shared" si="3"/>
        <v>農業集落排水</v>
      </c>
      <c r="L6" s="19" t="str">
        <f t="shared" si="3"/>
        <v>F1</v>
      </c>
      <c r="M6" s="19" t="str">
        <f t="shared" si="3"/>
        <v>非設置</v>
      </c>
      <c r="N6" s="20" t="str">
        <f t="shared" si="3"/>
        <v>-</v>
      </c>
      <c r="O6" s="20">
        <f t="shared" si="3"/>
        <v>59.89</v>
      </c>
      <c r="P6" s="20">
        <f t="shared" si="3"/>
        <v>14.66</v>
      </c>
      <c r="Q6" s="20">
        <f t="shared" si="3"/>
        <v>88.21</v>
      </c>
      <c r="R6" s="20">
        <f t="shared" si="3"/>
        <v>2767</v>
      </c>
      <c r="S6" s="20">
        <f t="shared" si="3"/>
        <v>183269</v>
      </c>
      <c r="T6" s="20">
        <f t="shared" si="3"/>
        <v>765.31</v>
      </c>
      <c r="U6" s="20">
        <f t="shared" si="3"/>
        <v>239.47</v>
      </c>
      <c r="V6" s="20">
        <f t="shared" si="3"/>
        <v>26706</v>
      </c>
      <c r="W6" s="20">
        <f t="shared" si="3"/>
        <v>41.8</v>
      </c>
      <c r="X6" s="20">
        <f t="shared" si="3"/>
        <v>638.9</v>
      </c>
      <c r="Y6" s="21">
        <f>IF(Y7="",NA(),Y7)</f>
        <v>107.98</v>
      </c>
      <c r="Z6" s="21">
        <f t="shared" ref="Z6:AH6" si="4">IF(Z7="",NA(),Z7)</f>
        <v>110.66</v>
      </c>
      <c r="AA6" s="21">
        <f t="shared" si="4"/>
        <v>112.4</v>
      </c>
      <c r="AB6" s="21">
        <f t="shared" si="4"/>
        <v>112.24</v>
      </c>
      <c r="AC6" s="21">
        <f t="shared" si="4"/>
        <v>113.46</v>
      </c>
      <c r="AD6" s="21">
        <f t="shared" si="4"/>
        <v>101.27</v>
      </c>
      <c r="AE6" s="21">
        <f t="shared" si="4"/>
        <v>101.91</v>
      </c>
      <c r="AF6" s="21">
        <f t="shared" si="4"/>
        <v>103.09</v>
      </c>
      <c r="AG6" s="21">
        <f t="shared" si="4"/>
        <v>102.11</v>
      </c>
      <c r="AH6" s="21">
        <f t="shared" si="4"/>
        <v>101.91</v>
      </c>
      <c r="AI6" s="20" t="str">
        <f>IF(AI7="","",IF(AI7="-","【-】","【"&amp;SUBSTITUTE(TEXT(AI7,"#,##0.00"),"-","△")&amp;"】"))</f>
        <v>【103.61】</v>
      </c>
      <c r="AJ6" s="20">
        <f>IF(AJ7="",NA(),AJ7)</f>
        <v>0</v>
      </c>
      <c r="AK6" s="20">
        <f t="shared" ref="AK6:AS6" si="5">IF(AK7="",NA(),AK7)</f>
        <v>0</v>
      </c>
      <c r="AL6" s="20">
        <f t="shared" si="5"/>
        <v>0</v>
      </c>
      <c r="AM6" s="20">
        <f t="shared" si="5"/>
        <v>0</v>
      </c>
      <c r="AN6" s="20">
        <f t="shared" si="5"/>
        <v>0</v>
      </c>
      <c r="AO6" s="21">
        <f t="shared" si="5"/>
        <v>137.09</v>
      </c>
      <c r="AP6" s="21">
        <f t="shared" si="5"/>
        <v>127.98</v>
      </c>
      <c r="AQ6" s="21">
        <f t="shared" si="5"/>
        <v>101.24</v>
      </c>
      <c r="AR6" s="21">
        <f t="shared" si="5"/>
        <v>124.9</v>
      </c>
      <c r="AS6" s="21">
        <f t="shared" si="5"/>
        <v>124.8</v>
      </c>
      <c r="AT6" s="20" t="str">
        <f>IF(AT7="","",IF(AT7="-","【-】","【"&amp;SUBSTITUTE(TEXT(AT7,"#,##0.00"),"-","△")&amp;"】"))</f>
        <v>【133.62】</v>
      </c>
      <c r="AU6" s="21">
        <f>IF(AU7="",NA(),AU7)</f>
        <v>17.46</v>
      </c>
      <c r="AV6" s="21">
        <f t="shared" ref="AV6:BD6" si="6">IF(AV7="",NA(),AV7)</f>
        <v>17.43</v>
      </c>
      <c r="AW6" s="21">
        <f t="shared" si="6"/>
        <v>14.52</v>
      </c>
      <c r="AX6" s="21">
        <f t="shared" si="6"/>
        <v>16.059999999999999</v>
      </c>
      <c r="AY6" s="21">
        <f t="shared" si="6"/>
        <v>20.64</v>
      </c>
      <c r="AZ6" s="21">
        <f t="shared" si="6"/>
        <v>43.5</v>
      </c>
      <c r="BA6" s="21">
        <f t="shared" si="6"/>
        <v>44.14</v>
      </c>
      <c r="BB6" s="21">
        <f t="shared" si="6"/>
        <v>37.24</v>
      </c>
      <c r="BC6" s="21">
        <f t="shared" si="6"/>
        <v>33.58</v>
      </c>
      <c r="BD6" s="21">
        <f t="shared" si="6"/>
        <v>35.42</v>
      </c>
      <c r="BE6" s="20" t="str">
        <f>IF(BE7="","",IF(BE7="-","【-】","【"&amp;SUBSTITUTE(TEXT(BE7,"#,##0.00"),"-","△")&amp;"】"))</f>
        <v>【36.94】</v>
      </c>
      <c r="BF6" s="21">
        <f>IF(BF7="",NA(),BF7)</f>
        <v>2967.18</v>
      </c>
      <c r="BG6" s="21">
        <f t="shared" ref="BG6:BO6" si="7">IF(BG7="",NA(),BG7)</f>
        <v>2866.29</v>
      </c>
      <c r="BH6" s="21">
        <f t="shared" si="7"/>
        <v>2719.49</v>
      </c>
      <c r="BI6" s="21">
        <f t="shared" si="7"/>
        <v>634.86</v>
      </c>
      <c r="BJ6" s="21">
        <f t="shared" si="7"/>
        <v>577.41999999999996</v>
      </c>
      <c r="BK6" s="21">
        <f t="shared" si="7"/>
        <v>654.91999999999996</v>
      </c>
      <c r="BL6" s="21">
        <f t="shared" si="7"/>
        <v>654.71</v>
      </c>
      <c r="BM6" s="21">
        <f t="shared" si="7"/>
        <v>783.8</v>
      </c>
      <c r="BN6" s="21">
        <f t="shared" si="7"/>
        <v>778.81</v>
      </c>
      <c r="BO6" s="21">
        <f t="shared" si="7"/>
        <v>718.49</v>
      </c>
      <c r="BP6" s="20" t="str">
        <f>IF(BP7="","",IF(BP7="-","【-】","【"&amp;SUBSTITUTE(TEXT(BP7,"#,##0.00"),"-","△")&amp;"】"))</f>
        <v>【809.19】</v>
      </c>
      <c r="BQ6" s="21">
        <f>IF(BQ7="",NA(),BQ7)</f>
        <v>91.13</v>
      </c>
      <c r="BR6" s="21">
        <f t="shared" ref="BR6:BZ6" si="8">IF(BR7="",NA(),BR7)</f>
        <v>83.42</v>
      </c>
      <c r="BS6" s="21">
        <f t="shared" si="8"/>
        <v>78.260000000000005</v>
      </c>
      <c r="BT6" s="21">
        <f t="shared" si="8"/>
        <v>78.2</v>
      </c>
      <c r="BU6" s="21">
        <f t="shared" si="8"/>
        <v>68.260000000000005</v>
      </c>
      <c r="BV6" s="21">
        <f t="shared" si="8"/>
        <v>65.39</v>
      </c>
      <c r="BW6" s="21">
        <f t="shared" si="8"/>
        <v>65.37</v>
      </c>
      <c r="BX6" s="21">
        <f t="shared" si="8"/>
        <v>68.11</v>
      </c>
      <c r="BY6" s="21">
        <f t="shared" si="8"/>
        <v>67.23</v>
      </c>
      <c r="BZ6" s="21">
        <f t="shared" si="8"/>
        <v>61.82</v>
      </c>
      <c r="CA6" s="20" t="str">
        <f>IF(CA7="","",IF(CA7="-","【-】","【"&amp;SUBSTITUTE(TEXT(CA7,"#,##0.00"),"-","△")&amp;"】"))</f>
        <v>【57.02】</v>
      </c>
      <c r="CB6" s="21">
        <f>IF(CB7="",NA(),CB7)</f>
        <v>172.99</v>
      </c>
      <c r="CC6" s="21">
        <f t="shared" ref="CC6:CK6" si="9">IF(CC7="",NA(),CC7)</f>
        <v>188.94</v>
      </c>
      <c r="CD6" s="21">
        <f t="shared" si="9"/>
        <v>200.49</v>
      </c>
      <c r="CE6" s="21">
        <f t="shared" si="9"/>
        <v>199.87</v>
      </c>
      <c r="CF6" s="21">
        <f t="shared" si="9"/>
        <v>229.62</v>
      </c>
      <c r="CG6" s="21">
        <f t="shared" si="9"/>
        <v>230.88</v>
      </c>
      <c r="CH6" s="21">
        <f t="shared" si="9"/>
        <v>228.99</v>
      </c>
      <c r="CI6" s="21">
        <f t="shared" si="9"/>
        <v>222.41</v>
      </c>
      <c r="CJ6" s="21">
        <f t="shared" si="9"/>
        <v>228.21</v>
      </c>
      <c r="CK6" s="21">
        <f t="shared" si="9"/>
        <v>246.9</v>
      </c>
      <c r="CL6" s="20" t="str">
        <f>IF(CL7="","",IF(CL7="-","【-】","【"&amp;SUBSTITUTE(TEXT(CL7,"#,##0.00"),"-","△")&amp;"】"))</f>
        <v>【273.68】</v>
      </c>
      <c r="CM6" s="21">
        <f>IF(CM7="",NA(),CM7)</f>
        <v>57.89</v>
      </c>
      <c r="CN6" s="21">
        <f t="shared" ref="CN6:CV6" si="10">IF(CN7="",NA(),CN7)</f>
        <v>63.16</v>
      </c>
      <c r="CO6" s="21">
        <f t="shared" si="10"/>
        <v>66.290000000000006</v>
      </c>
      <c r="CP6" s="21">
        <f t="shared" si="10"/>
        <v>53.42</v>
      </c>
      <c r="CQ6" s="21">
        <f t="shared" si="10"/>
        <v>51.08</v>
      </c>
      <c r="CR6" s="21">
        <f t="shared" si="10"/>
        <v>56.72</v>
      </c>
      <c r="CS6" s="21">
        <f t="shared" si="10"/>
        <v>54.06</v>
      </c>
      <c r="CT6" s="21">
        <f t="shared" si="10"/>
        <v>55.26</v>
      </c>
      <c r="CU6" s="21">
        <f t="shared" si="10"/>
        <v>54.54</v>
      </c>
      <c r="CV6" s="21">
        <f t="shared" si="10"/>
        <v>52.9</v>
      </c>
      <c r="CW6" s="20" t="str">
        <f>IF(CW7="","",IF(CW7="-","【-】","【"&amp;SUBSTITUTE(TEXT(CW7,"#,##0.00"),"-","△")&amp;"】"))</f>
        <v>【52.55】</v>
      </c>
      <c r="CX6" s="21">
        <f>IF(CX7="",NA(),CX7)</f>
        <v>94.65</v>
      </c>
      <c r="CY6" s="21">
        <f t="shared" ref="CY6:DG6" si="11">IF(CY7="",NA(),CY7)</f>
        <v>95.67</v>
      </c>
      <c r="CZ6" s="21">
        <f t="shared" si="11"/>
        <v>96.15</v>
      </c>
      <c r="DA6" s="21">
        <f t="shared" si="11"/>
        <v>96.35</v>
      </c>
      <c r="DB6" s="21">
        <f t="shared" si="11"/>
        <v>96.37</v>
      </c>
      <c r="DC6" s="21">
        <f t="shared" si="11"/>
        <v>90.04</v>
      </c>
      <c r="DD6" s="21">
        <f t="shared" si="11"/>
        <v>90.11</v>
      </c>
      <c r="DE6" s="21">
        <f t="shared" si="11"/>
        <v>90.52</v>
      </c>
      <c r="DF6" s="21">
        <f t="shared" si="11"/>
        <v>90.3</v>
      </c>
      <c r="DG6" s="21">
        <f t="shared" si="11"/>
        <v>90.3</v>
      </c>
      <c r="DH6" s="20" t="str">
        <f>IF(DH7="","",IF(DH7="-","【-】","【"&amp;SUBSTITUTE(TEXT(DH7,"#,##0.00"),"-","△")&amp;"】"))</f>
        <v>【87.30】</v>
      </c>
      <c r="DI6" s="21">
        <f>IF(DI7="",NA(),DI7)</f>
        <v>24.81</v>
      </c>
      <c r="DJ6" s="21">
        <f t="shared" ref="DJ6:DR6" si="12">IF(DJ7="",NA(),DJ7)</f>
        <v>27.59</v>
      </c>
      <c r="DK6" s="21">
        <f t="shared" si="12"/>
        <v>30.15</v>
      </c>
      <c r="DL6" s="21">
        <f t="shared" si="12"/>
        <v>32.520000000000003</v>
      </c>
      <c r="DM6" s="21">
        <f t="shared" si="12"/>
        <v>34.880000000000003</v>
      </c>
      <c r="DN6" s="21">
        <f t="shared" si="12"/>
        <v>24.32</v>
      </c>
      <c r="DO6" s="21">
        <f t="shared" si="12"/>
        <v>28.19</v>
      </c>
      <c r="DP6" s="21">
        <f t="shared" si="12"/>
        <v>24.8</v>
      </c>
      <c r="DQ6" s="21">
        <f t="shared" si="12"/>
        <v>28.12</v>
      </c>
      <c r="DR6" s="21">
        <f t="shared" si="12"/>
        <v>28.79</v>
      </c>
      <c r="DS6" s="20" t="str">
        <f>IF(DS7="","",IF(DS7="-","【-】","【"&amp;SUBSTITUTE(TEXT(DS7,"#,##0.00"),"-","△")&amp;"】"))</f>
        <v>【27.11】</v>
      </c>
      <c r="DT6" s="20">
        <f>IF(DT7="",NA(),DT7)</f>
        <v>0</v>
      </c>
      <c r="DU6" s="20">
        <f t="shared" ref="DU6:EC6" si="13">IF(DU7="",NA(),DU7)</f>
        <v>0</v>
      </c>
      <c r="DV6" s="20">
        <f t="shared" si="13"/>
        <v>0</v>
      </c>
      <c r="DW6" s="20">
        <f t="shared" si="13"/>
        <v>0</v>
      </c>
      <c r="DX6" s="20">
        <f t="shared" si="13"/>
        <v>0</v>
      </c>
      <c r="DY6" s="20">
        <f t="shared" si="13"/>
        <v>0</v>
      </c>
      <c r="DZ6" s="20">
        <f t="shared" si="13"/>
        <v>0</v>
      </c>
      <c r="EA6" s="20">
        <f t="shared" si="13"/>
        <v>0</v>
      </c>
      <c r="EB6" s="20">
        <f t="shared" si="13"/>
        <v>0</v>
      </c>
      <c r="EC6" s="20">
        <f t="shared" si="13"/>
        <v>0</v>
      </c>
      <c r="ED6" s="20" t="str">
        <f>IF(ED7="","",IF(ED7="-","【-】","【"&amp;SUBSTITUTE(TEXT(ED7,"#,##0.00"),"-","△")&amp;"】"))</f>
        <v>【0.00】</v>
      </c>
      <c r="EE6" s="20">
        <f>IF(EE7="",NA(),EE7)</f>
        <v>0</v>
      </c>
      <c r="EF6" s="20">
        <f t="shared" ref="EF6:EN6" si="14">IF(EF7="",NA(),EF7)</f>
        <v>0</v>
      </c>
      <c r="EG6" s="20">
        <f t="shared" si="14"/>
        <v>0</v>
      </c>
      <c r="EH6" s="20">
        <f t="shared" si="14"/>
        <v>0</v>
      </c>
      <c r="EI6" s="20">
        <f t="shared" si="14"/>
        <v>0</v>
      </c>
      <c r="EJ6" s="21">
        <f t="shared" si="14"/>
        <v>0.04</v>
      </c>
      <c r="EK6" s="21">
        <f t="shared" si="14"/>
        <v>0.02</v>
      </c>
      <c r="EL6" s="21">
        <f t="shared" si="14"/>
        <v>0.02</v>
      </c>
      <c r="EM6" s="21">
        <f t="shared" si="14"/>
        <v>0.01</v>
      </c>
      <c r="EN6" s="21">
        <f t="shared" si="14"/>
        <v>0.01</v>
      </c>
      <c r="EO6" s="20" t="str">
        <f>IF(EO7="","",IF(EO7="-","【-】","【"&amp;SUBSTITUTE(TEXT(EO7,"#,##0.00"),"-","△")&amp;"】"))</f>
        <v>【0.02】</v>
      </c>
    </row>
    <row r="7" spans="1:148" s="22" customFormat="1" x14ac:dyDescent="0.2">
      <c r="A7" s="14"/>
      <c r="B7" s="23">
        <v>2022</v>
      </c>
      <c r="C7" s="23">
        <v>312011</v>
      </c>
      <c r="D7" s="23">
        <v>46</v>
      </c>
      <c r="E7" s="23">
        <v>17</v>
      </c>
      <c r="F7" s="23">
        <v>5</v>
      </c>
      <c r="G7" s="23">
        <v>0</v>
      </c>
      <c r="H7" s="23" t="s">
        <v>96</v>
      </c>
      <c r="I7" s="23" t="s">
        <v>97</v>
      </c>
      <c r="J7" s="23" t="s">
        <v>98</v>
      </c>
      <c r="K7" s="23" t="s">
        <v>99</v>
      </c>
      <c r="L7" s="23" t="s">
        <v>100</v>
      </c>
      <c r="M7" s="23" t="s">
        <v>101</v>
      </c>
      <c r="N7" s="24" t="s">
        <v>102</v>
      </c>
      <c r="O7" s="24">
        <v>59.89</v>
      </c>
      <c r="P7" s="24">
        <v>14.66</v>
      </c>
      <c r="Q7" s="24">
        <v>88.21</v>
      </c>
      <c r="R7" s="24">
        <v>2767</v>
      </c>
      <c r="S7" s="24">
        <v>183269</v>
      </c>
      <c r="T7" s="24">
        <v>765.31</v>
      </c>
      <c r="U7" s="24">
        <v>239.47</v>
      </c>
      <c r="V7" s="24">
        <v>26706</v>
      </c>
      <c r="W7" s="24">
        <v>41.8</v>
      </c>
      <c r="X7" s="24">
        <v>638.9</v>
      </c>
      <c r="Y7" s="24">
        <v>107.98</v>
      </c>
      <c r="Z7" s="24">
        <v>110.66</v>
      </c>
      <c r="AA7" s="24">
        <v>112.4</v>
      </c>
      <c r="AB7" s="24">
        <v>112.24</v>
      </c>
      <c r="AC7" s="24">
        <v>113.46</v>
      </c>
      <c r="AD7" s="24">
        <v>101.27</v>
      </c>
      <c r="AE7" s="24">
        <v>101.91</v>
      </c>
      <c r="AF7" s="24">
        <v>103.09</v>
      </c>
      <c r="AG7" s="24">
        <v>102.11</v>
      </c>
      <c r="AH7" s="24">
        <v>101.91</v>
      </c>
      <c r="AI7" s="24">
        <v>103.61</v>
      </c>
      <c r="AJ7" s="24">
        <v>0</v>
      </c>
      <c r="AK7" s="24">
        <v>0</v>
      </c>
      <c r="AL7" s="24">
        <v>0</v>
      </c>
      <c r="AM7" s="24">
        <v>0</v>
      </c>
      <c r="AN7" s="24">
        <v>0</v>
      </c>
      <c r="AO7" s="24">
        <v>137.09</v>
      </c>
      <c r="AP7" s="24">
        <v>127.98</v>
      </c>
      <c r="AQ7" s="24">
        <v>101.24</v>
      </c>
      <c r="AR7" s="24">
        <v>124.9</v>
      </c>
      <c r="AS7" s="24">
        <v>124.8</v>
      </c>
      <c r="AT7" s="24">
        <v>133.62</v>
      </c>
      <c r="AU7" s="24">
        <v>17.46</v>
      </c>
      <c r="AV7" s="24">
        <v>17.43</v>
      </c>
      <c r="AW7" s="24">
        <v>14.52</v>
      </c>
      <c r="AX7" s="24">
        <v>16.059999999999999</v>
      </c>
      <c r="AY7" s="24">
        <v>20.64</v>
      </c>
      <c r="AZ7" s="24">
        <v>43.5</v>
      </c>
      <c r="BA7" s="24">
        <v>44.14</v>
      </c>
      <c r="BB7" s="24">
        <v>37.24</v>
      </c>
      <c r="BC7" s="24">
        <v>33.58</v>
      </c>
      <c r="BD7" s="24">
        <v>35.42</v>
      </c>
      <c r="BE7" s="24">
        <v>36.94</v>
      </c>
      <c r="BF7" s="24">
        <v>2967.18</v>
      </c>
      <c r="BG7" s="24">
        <v>2866.29</v>
      </c>
      <c r="BH7" s="24">
        <v>2719.49</v>
      </c>
      <c r="BI7" s="24">
        <v>634.86</v>
      </c>
      <c r="BJ7" s="24">
        <v>577.41999999999996</v>
      </c>
      <c r="BK7" s="24">
        <v>654.91999999999996</v>
      </c>
      <c r="BL7" s="24">
        <v>654.71</v>
      </c>
      <c r="BM7" s="24">
        <v>783.8</v>
      </c>
      <c r="BN7" s="24">
        <v>778.81</v>
      </c>
      <c r="BO7" s="24">
        <v>718.49</v>
      </c>
      <c r="BP7" s="24">
        <v>809.19</v>
      </c>
      <c r="BQ7" s="24">
        <v>91.13</v>
      </c>
      <c r="BR7" s="24">
        <v>83.42</v>
      </c>
      <c r="BS7" s="24">
        <v>78.260000000000005</v>
      </c>
      <c r="BT7" s="24">
        <v>78.2</v>
      </c>
      <c r="BU7" s="24">
        <v>68.260000000000005</v>
      </c>
      <c r="BV7" s="24">
        <v>65.39</v>
      </c>
      <c r="BW7" s="24">
        <v>65.37</v>
      </c>
      <c r="BX7" s="24">
        <v>68.11</v>
      </c>
      <c r="BY7" s="24">
        <v>67.23</v>
      </c>
      <c r="BZ7" s="24">
        <v>61.82</v>
      </c>
      <c r="CA7" s="24">
        <v>57.02</v>
      </c>
      <c r="CB7" s="24">
        <v>172.99</v>
      </c>
      <c r="CC7" s="24">
        <v>188.94</v>
      </c>
      <c r="CD7" s="24">
        <v>200.49</v>
      </c>
      <c r="CE7" s="24">
        <v>199.87</v>
      </c>
      <c r="CF7" s="24">
        <v>229.62</v>
      </c>
      <c r="CG7" s="24">
        <v>230.88</v>
      </c>
      <c r="CH7" s="24">
        <v>228.99</v>
      </c>
      <c r="CI7" s="24">
        <v>222.41</v>
      </c>
      <c r="CJ7" s="24">
        <v>228.21</v>
      </c>
      <c r="CK7" s="24">
        <v>246.9</v>
      </c>
      <c r="CL7" s="24">
        <v>273.68</v>
      </c>
      <c r="CM7" s="24">
        <v>57.89</v>
      </c>
      <c r="CN7" s="24">
        <v>63.16</v>
      </c>
      <c r="CO7" s="24">
        <v>66.290000000000006</v>
      </c>
      <c r="CP7" s="24">
        <v>53.42</v>
      </c>
      <c r="CQ7" s="24">
        <v>51.08</v>
      </c>
      <c r="CR7" s="24">
        <v>56.72</v>
      </c>
      <c r="CS7" s="24">
        <v>54.06</v>
      </c>
      <c r="CT7" s="24">
        <v>55.26</v>
      </c>
      <c r="CU7" s="24">
        <v>54.54</v>
      </c>
      <c r="CV7" s="24">
        <v>52.9</v>
      </c>
      <c r="CW7" s="24">
        <v>52.55</v>
      </c>
      <c r="CX7" s="24">
        <v>94.65</v>
      </c>
      <c r="CY7" s="24">
        <v>95.67</v>
      </c>
      <c r="CZ7" s="24">
        <v>96.15</v>
      </c>
      <c r="DA7" s="24">
        <v>96.35</v>
      </c>
      <c r="DB7" s="24">
        <v>96.37</v>
      </c>
      <c r="DC7" s="24">
        <v>90.04</v>
      </c>
      <c r="DD7" s="24">
        <v>90.11</v>
      </c>
      <c r="DE7" s="24">
        <v>90.52</v>
      </c>
      <c r="DF7" s="24">
        <v>90.3</v>
      </c>
      <c r="DG7" s="24">
        <v>90.3</v>
      </c>
      <c r="DH7" s="24">
        <v>87.3</v>
      </c>
      <c r="DI7" s="24">
        <v>24.81</v>
      </c>
      <c r="DJ7" s="24">
        <v>27.59</v>
      </c>
      <c r="DK7" s="24">
        <v>30.15</v>
      </c>
      <c r="DL7" s="24">
        <v>32.520000000000003</v>
      </c>
      <c r="DM7" s="24">
        <v>34.880000000000003</v>
      </c>
      <c r="DN7" s="24">
        <v>24.32</v>
      </c>
      <c r="DO7" s="24">
        <v>28.19</v>
      </c>
      <c r="DP7" s="24">
        <v>24.8</v>
      </c>
      <c r="DQ7" s="24">
        <v>28.12</v>
      </c>
      <c r="DR7" s="24">
        <v>28.79</v>
      </c>
      <c r="DS7" s="24">
        <v>27.11</v>
      </c>
      <c r="DT7" s="24">
        <v>0</v>
      </c>
      <c r="DU7" s="24">
        <v>0</v>
      </c>
      <c r="DV7" s="24">
        <v>0</v>
      </c>
      <c r="DW7" s="24">
        <v>0</v>
      </c>
      <c r="DX7" s="24">
        <v>0</v>
      </c>
      <c r="DY7" s="24">
        <v>0</v>
      </c>
      <c r="DZ7" s="24">
        <v>0</v>
      </c>
      <c r="EA7" s="24">
        <v>0</v>
      </c>
      <c r="EB7" s="24">
        <v>0</v>
      </c>
      <c r="EC7" s="24">
        <v>0</v>
      </c>
      <c r="ED7" s="24">
        <v>0</v>
      </c>
      <c r="EE7" s="24">
        <v>0</v>
      </c>
      <c r="EF7" s="24">
        <v>0</v>
      </c>
      <c r="EG7" s="24">
        <v>0</v>
      </c>
      <c r="EH7" s="24">
        <v>0</v>
      </c>
      <c r="EI7" s="24">
        <v>0</v>
      </c>
      <c r="EJ7" s="24">
        <v>0.04</v>
      </c>
      <c r="EK7" s="24">
        <v>0.02</v>
      </c>
      <c r="EL7" s="24">
        <v>0.02</v>
      </c>
      <c r="EM7" s="24">
        <v>0.01</v>
      </c>
      <c r="EN7" s="24">
        <v>0.01</v>
      </c>
      <c r="EO7" s="24">
        <v>0.02</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
      <c r="B11">
        <v>4</v>
      </c>
      <c r="C11">
        <v>3</v>
      </c>
      <c r="D11">
        <v>2</v>
      </c>
      <c r="E11">
        <v>1</v>
      </c>
      <c r="F11">
        <v>0</v>
      </c>
      <c r="G11" t="s">
        <v>108</v>
      </c>
    </row>
    <row r="12" spans="1:148" x14ac:dyDescent="0.2">
      <c r="B12">
        <v>1</v>
      </c>
      <c r="C12">
        <v>1</v>
      </c>
      <c r="D12">
        <v>2</v>
      </c>
      <c r="E12">
        <v>3</v>
      </c>
      <c r="F12">
        <v>4</v>
      </c>
      <c r="G12" t="s">
        <v>109</v>
      </c>
    </row>
    <row r="13" spans="1:148" x14ac:dyDescent="0.2">
      <c r="B13" t="s">
        <v>110</v>
      </c>
      <c r="C13" t="s">
        <v>111</v>
      </c>
      <c r="D13" t="s">
        <v>112</v>
      </c>
      <c r="E13" t="s">
        <v>113</v>
      </c>
      <c r="F13" t="s">
        <v>111</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2024-01-29T00:46:40Z</cp:lastPrinted>
  <dcterms:created xsi:type="dcterms:W3CDTF">2023-12-12T01:03:33Z</dcterms:created>
  <dcterms:modified xsi:type="dcterms:W3CDTF">2024-02-07T05:04:51Z</dcterms:modified>
  <cp:category/>
</cp:coreProperties>
</file>