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8_八頭町\"/>
    </mc:Choice>
  </mc:AlternateContent>
  <workbookProtection workbookAlgorithmName="SHA-512" workbookHashValue="3q5bS49c5hnLoCqF7nLJ9U2YQM5fqtTO7JVXFl5VS1qGhvkt4uZydUGuGOrSSY01pctQdDxVZEKVx48IoalEUQ==" workbookSaltValue="ZlVW1DYXcQDz4DpSWbM0PA=="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W10" i="4"/>
  <c r="I10" i="4"/>
  <c r="B10" i="4"/>
  <c r="BB8" i="4"/>
  <c r="AL8" i="4"/>
  <c r="P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<sst xmlns="http://schemas.openxmlformats.org/spreadsheetml/2006/main" count="247" uniqueCount="121">
  <si>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</si>
  <si>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</si>
  <si>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</si>
  <si>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</si>
  <si>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</si>
  <si>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</si>
  <si>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</si>
  <si>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</si>
  <si>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</si>
  <si>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</si>
  <si>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</si>
  <si>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</si>
  <si>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</si>
  <si>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</si>
  <si>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</si>
  <si>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</si>
  <si>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</si>
  <si>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</si>
  <si>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</si>
  <si>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</si>
  <si>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</si>
  <si>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</si>
  <si>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</si>
  <si>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</si>
  <si>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</si>
  <si>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</si>
  <si>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</si>
  <si>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</si>
  <si>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</si>
  <si>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</si>
  <si>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</si>
  <si>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</si>
  <si>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</si>
  <si>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</si>
  <si>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</si>
  <si>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</si>
  <si>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</si>
  <si>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</si>
  <si>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</si>
  <si>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</si>
  <si>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</si>
  <si>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</si>
  <si>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</si>
  <si>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</si>
  <si>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</si>
  <si>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</si>
  <si>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</si>
  <si>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</si>
  <si>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</si>
  <si>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</si>
  <si>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</si>
  <si>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</si>
  <si>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</si>
  <si>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</si>
  <si>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</si>
  <si>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</si>
  <si>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</si>
  <si>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</si>
  <si>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</si>
  <si>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</si>
  <si>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</si>
  <si>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</si>
  <si>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</si>
  <si>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</si>
  <si>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</si>
  <si>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</si>
  <si>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</si>
  <si>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</si>
  <si>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</si>
  <si>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</si>
  <si>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</si>
  <si>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</si>
  <si>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</si>
  <si>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</si>
  <si>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</si>
  <si>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</si>
  <si>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</si>
  <si>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</si>
  <si>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</si>
  <si>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</si>
  <si>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</si>
  <si>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</si>
  <si>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</si>
  <si>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</si>
  <si>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</si>
  <si>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</si>
  <si>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</si>
  <si>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</si>
  <si>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</si>
  <si>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</si>
  <si>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</si>
  <si>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</si>
  <si>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</si>
  <si>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</si>
  <si>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</si>
  <si>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</si>
  <si>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</si>
  <si>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</si>
  <si>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</si>
  <si>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</si>
  <si>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</si>
  <si>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</si>
  <si>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</si>
  <si>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</si>
  <si>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</si>
  <si>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</si>
  <si>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</si>
  <si>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</si>
  <si>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</si>
  <si>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</si>
  <si>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</si>
  <si>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</si>
  <si>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</si>
  <si>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</si>
  <si>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</si>
  <si>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</si>
  <si>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</si>
  <si>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</si>
  <si>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施設が合併浄化槽のみで管渠はないため、管渠改善率は0となっている。施設管理は、当面、軽微な修繕で対応が可能であるが、適切かつ計画的な維持管理を行い、施設を適正な状況で維持していく必要がある。</t>
    <phoneticPr fontId="4"/>
  </si>
  <si>
    <t>　個別排水処理（合併浄化槽）という事業の経営規模からみて、大幅な維持管理費の抑制は難しいと考えるが、人口減少による料金収入の減少は避けられない状態にあるため、他の下水道事業と併せて運営審議会答申に沿って料金の引上げを進めていく必要がある。
　今後、施設更新に伴う多額の費用発生の見込みはないものの、適切な施設の維持管理を行いながら、計画的な施設修繕等を行い、経営の健全化を図らなければならない。</t>
    <phoneticPr fontId="4"/>
  </si>
  <si>
    <t>●少ないながらも人口が減少していることから、料金収入も減少し、近年、収益的収支比率が低い水準となっている。今後、支払利息・地方債償還金は横ばいで推移するものの、事業規模が小さい本事業においては維持管理費の大幅な削減は見込めない状況にあり、人口減少の進行に伴って料金収入が減少すると見込まれるため、収支比率は横ばいもしくは減少傾向になると考えられる。料金収入の改善に向けて、令和元年度上下水道運営審議会の答申に基づく料金の引上げを着実に実行する必要がある。●企業債残高対事業規模比率は、既発債の着実な償還により近年は減少傾向にある。類似団体と比較してR4で160.59％も上回っており、事業規模から見て経営状況の健全性は低いと言える。今後、地方債残高は着実に減少していく見込みではあるが、人口減少による料金収入の減少も見込まれることから、他の下水道事業と併せて運営審議会答申に基づく料金引上げを着実に行う必要がある。●経費回収率については、近年は減少傾向にあり、R4は前年度比で2.31ポイントの微減となり、類似団体と比較して17.84％も下回っている。維持管理費の抑制は事業規模から見て困難であるため、今後は料金の見直し等により健全性の向上を図っていかなければならない。●汚水処理原価については、近年同水準で推移しており、R4は類似団体と比較して583.62円上回っているため、汚水処理の効率性は非常に低いと言える。地理的要因により他処理区との統合も不可能であるため、汚水処理の効率化は困難な課題となっている。●施設利用率については、類似団体と比較してR4で31.07％下回っており、施設の効率性は低いと言える。水洗化率は既に100％に達しており、隣接する他処理区との統合も現実的に不可能なため、これ以上の効率性の向上は困難な状況となっている。</t>
    <rPh sb="31" eb="33">
      <t>キンネン</t>
    </rPh>
    <rPh sb="42" eb="43">
      <t>ヒク</t>
    </rPh>
    <rPh sb="44" eb="46">
      <t>スイジュン</t>
    </rPh>
    <rPh sb="419" eb="421">
      <t>キンネン</t>
    </rPh>
    <rPh sb="422" eb="424">
      <t>ゲンショウ</t>
    </rPh>
    <rPh sb="424" eb="426">
      <t>ケイコウ</t>
    </rPh>
    <rPh sb="548" eb="550">
      <t>キンネン</t>
    </rPh>
    <rPh sb="550" eb="553">
      <t>ドウスイジュン</t>
    </rPh>
    <rPh sb="554" eb="556">
      <t>スイイ</t>
    </rPh>
    <rPh sb="589" eb="591">
      <t>オスイ</t>
    </rPh>
    <rPh sb="591" eb="593">
      <t>ショリ</t>
    </rPh>
    <rPh sb="594" eb="596">
      <t>コウリツ</t>
    </rPh>
    <rPh sb="596" eb="597">
      <t>セイ</t>
    </rPh>
    <rPh sb="598" eb="600">
      <t>ヒジョウ</t>
    </rPh>
    <rPh sb="634" eb="636">
      <t>オスイ</t>
    </rPh>
    <rPh sb="636" eb="638">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</si>
</sst>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98-4DA8-92EF-A451ED2EFC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98-4DA8-92EF-A451ED2EFC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21.43</c:v>
                </c:pt>
                <c:pt idx="1">
                  <c:v>21.43</c:v>
                </c:pt>
                <c:pt idx="2">
                  <c:v>21.43</c:v>
                </c:pt>
                <c:pt idx="3">
                  <c:v>21.43</c:v>
                </c:pt>
                <c:pt idx="4">
                  <c:v>14.29</c:v>
                </c:pt>
              </c:numCache>
            </c:numRef>
          </c:val>
          <c:extLst>
            <c:ext xmlns:c16="http://schemas.microsoft.com/office/drawing/2014/chart" uri="{C3380CC4-5D6E-409C-BE32-E72D297353CC}">
              <c16:uniqueId val="{00000000-8C40-475B-AF31-1B603D3784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8C40-475B-AF31-1B603D3784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6F8-4892-81B9-102A20E8C2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86F8-4892-81B9-102A20E8C2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75.3</c:v>
                </c:pt>
                <c:pt idx="1">
                  <c:v>75.92</c:v>
                </c:pt>
                <c:pt idx="2">
                  <c:v>75.989999999999995</c:v>
                </c:pt>
                <c:pt idx="3">
                  <c:v>73.42</c:v>
                </c:pt>
                <c:pt idx="4">
                  <c:v>73.64</c:v>
                </c:pt>
              </c:numCache>
            </c:numRef>
          </c:val>
          <c:extLst>
            <c:ext xmlns:c16="http://schemas.microsoft.com/office/drawing/2014/chart" uri="{C3380CC4-5D6E-409C-BE32-E72D297353CC}">
              <c16:uniqueId val="{00000000-E227-46A4-B8A9-6DFE833B3C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7-46A4-B8A9-6DFE833B3C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E-4A0D-AD1E-48DE7BCEB0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E-4A0D-AD1E-48DE7BCEB0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E-4FBC-8815-2479CA6CD9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E-4FBC-8815-2479CA6CD9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5-4A14-B045-D03405324F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5-4A14-B045-D03405324F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A-4EBE-A09B-6CCC6B00BF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A-4EBE-A09B-6CCC6B00BF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1185.1199999999999</c:v>
                </c:pt>
                <c:pt idx="1">
                  <c:v>1198.56</c:v>
                </c:pt>
                <c:pt idx="2">
                  <c:v>1129.47</c:v>
                </c:pt>
                <c:pt idx="3">
                  <c:v>1112.24</c:v>
                </c:pt>
                <c:pt idx="4">
                  <c:v>1062.6300000000001</c:v>
                </c:pt>
              </c:numCache>
            </c:numRef>
          </c:val>
          <c:extLst>
            <c:ext xmlns:c16="http://schemas.microsoft.com/office/drawing/2014/chart" uri="{C3380CC4-5D6E-409C-BE32-E72D297353CC}">
              <c16:uniqueId val="{00000000-15C6-4293-80A0-0E149DB478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15C6-4293-80A0-0E149DB478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33.03</c:v>
                </c:pt>
                <c:pt idx="1">
                  <c:v>29.8</c:v>
                </c:pt>
                <c:pt idx="2">
                  <c:v>28.67</c:v>
                </c:pt>
                <c:pt idx="3">
                  <c:v>30.58</c:v>
                </c:pt>
                <c:pt idx="4">
                  <c:v>28.27</c:v>
                </c:pt>
              </c:numCache>
            </c:numRef>
          </c:val>
          <c:extLst>
            <c:ext xmlns:c16="http://schemas.microsoft.com/office/drawing/2014/chart" uri="{C3380CC4-5D6E-409C-BE32-E72D297353CC}">
              <c16:uniqueId val="{00000000-F1FB-43BD-85C5-19DBE9200E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F1FB-43BD-85C5-19DBE9200E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594.52</c:v>
                </c:pt>
                <c:pt idx="1">
                  <c:v>637.44000000000005</c:v>
                </c:pt>
                <c:pt idx="2">
                  <c:v>659.36</c:v>
                </c:pt>
                <c:pt idx="3">
                  <c:v>585.39</c:v>
                </c:pt>
                <c:pt idx="4">
                  <c:v>920.55</c:v>
                </c:pt>
              </c:numCache>
            </c:numRef>
          </c:val>
          <c:extLst>
            <c:ext xmlns:c16="http://schemas.microsoft.com/office/drawing/2014/chart" uri="{C3380CC4-5D6E-409C-BE32-E72D297353CC}">
              <c16:uniqueId val="{00000000-89F4-4C45-BE08-EF8F9A4FFE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89F4-4C45-BE08-EF8F9A4FFE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八頭町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46">
        <f>データ!S6</f>
        <v>16113</v>
      </c>
      <c r="AM8" s="46"/>
      <c r="AN8" s="46"/>
      <c r="AO8" s="46"/>
      <c r="AP8" s="46"/>
      <c r="AQ8" s="46"/>
      <c r="AR8" s="46"/>
      <c r="AS8" s="46"/>
      <c r="AT8" s="45">
        <f>データ!T6</f>
        <v>206.71</v>
      </c>
      <c r="AU8" s="45"/>
      <c r="AV8" s="45"/>
      <c r="AW8" s="45"/>
      <c r="AX8" s="45"/>
      <c r="AY8" s="45"/>
      <c r="AZ8" s="45"/>
      <c r="BA8" s="45"/>
      <c r="BB8" s="45">
        <f>データ!U6</f>
        <v>77.95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46">
        <f>データ!R6</f>
        <v>3685</v>
      </c>
      <c r="AE10" s="46"/>
      <c r="AF10" s="46"/>
      <c r="AG10" s="46"/>
      <c r="AH10" s="46"/>
      <c r="AI10" s="46"/>
      <c r="AJ10" s="46"/>
      <c r="AK10" s="2"/>
      <c r="AL10" s="46">
        <f>データ!V6</f>
        <v>5</v>
      </c>
      <c r="AM10" s="46"/>
      <c r="AN10" s="46"/>
      <c r="AO10" s="46"/>
      <c r="AP10" s="46"/>
      <c r="AQ10" s="46"/>
      <c r="AR10" s="46"/>
      <c r="AS10" s="46"/>
      <c r="AT10" s="45">
        <f>データ!W6</f>
        <v>0.01</v>
      </c>
      <c r="AU10" s="45"/>
      <c r="AV10" s="45"/>
      <c r="AW10" s="45"/>
      <c r="AX10" s="45"/>
      <c r="AY10" s="45"/>
      <c r="AZ10" s="45"/>
      <c r="BA10" s="45"/>
      <c r="BB10" s="45">
        <f>データ!X6</f>
        <v>500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45</v>
      </c>
      <c r="O86" s="12" t="str">
        <f>データ!EO6</f>
        <v>【-】</v>
      </c>
    </row>
  </sheetData>
  <sheetProtection algorithmName="SHA-512" hashValue="J3Ne8Ml4uZJuunSZfo13VlQmzEla1m6tN5jGIYkx/Qdq8khqtzu7ia4/+E7uNHW6K1hOP33HOnYoLRRe63pQLQ==" saltValue="e+sULDjGy0GaLk571xQ1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313297</v>
      </c>
      <c r="D6" s="19">
        <f t="shared" si="3"/>
        <v>47</v>
      </c>
      <c r="E6" s="19">
        <f t="shared" si="3"/>
        <v>18</v>
      </c>
      <c r="F6" s="19">
        <f t="shared" si="3"/>
        <v>1</v>
      </c>
      <c r="G6" s="19">
        <f t="shared" si="3"/>
        <v>0</v>
      </c>
      <c r="H6" s="19" t="str">
        <f t="shared" si="3"/>
        <v>鳥取県　八頭町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0.03</v>
      </c>
      <c r="Q6" s="20">
        <f t="shared" si="3"/>
        <v>100</v>
      </c>
      <c r="R6" s="20">
        <f t="shared" si="3"/>
        <v>3685</v>
      </c>
      <c r="S6" s="20">
        <f t="shared" si="3"/>
        <v>16113</v>
      </c>
      <c r="T6" s="20">
        <f t="shared" si="3"/>
        <v>206.71</v>
      </c>
      <c r="U6" s="20">
        <f t="shared" si="3"/>
        <v>77.95</v>
      </c>
      <c r="V6" s="20">
        <f t="shared" si="3"/>
        <v>5</v>
      </c>
      <c r="W6" s="20">
        <f t="shared" si="3"/>
        <v>0.01</v>
      </c>
      <c r="X6" s="20">
        <f t="shared" si="3"/>
        <v>500</v>
      </c>
      <c r="Y6" s="21">
        <f>IF(Y7="",NA(),Y7)</f>
        <v>75.3</v>
      </c>
      <c r="Z6" s="21">
        <f t="shared" ref="Z6:AH6" si="4">IF(Z7="",NA(),Z7)</f>
        <v>75.92</v>
      </c>
      <c r="AA6" s="21">
        <f t="shared" si="4"/>
        <v>75.989999999999995</v>
      </c>
      <c r="AB6" s="21">
        <f t="shared" si="4"/>
        <v>73.42</v>
      </c>
      <c r="AC6" s="21">
        <f t="shared" si="4"/>
        <v>73.64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1185.1199999999999</v>
      </c>
      <c r="BG6" s="21">
        <f t="shared" ref="BG6:BO6" si="7">IF(BG7="",NA(),BG7)</f>
        <v>1198.56</v>
      </c>
      <c r="BH6" s="21">
        <f t="shared" si="7"/>
        <v>1129.47</v>
      </c>
      <c r="BI6" s="21">
        <f t="shared" si="7"/>
        <v>1112.24</v>
      </c>
      <c r="BJ6" s="21">
        <f t="shared" si="7"/>
        <v>1062.6300000000001</v>
      </c>
      <c r="BK6" s="21">
        <f t="shared" si="7"/>
        <v>855.65</v>
      </c>
      <c r="BL6" s="21">
        <f t="shared" si="7"/>
        <v>862.99</v>
      </c>
      <c r="BM6" s="21">
        <f t="shared" si="7"/>
        <v>782.91</v>
      </c>
      <c r="BN6" s="21">
        <f t="shared" si="7"/>
        <v>783.21</v>
      </c>
      <c r="BO6" s="21">
        <f t="shared" si="7"/>
        <v>902.04</v>
      </c>
      <c r="BP6" s="20" t="str">
        <f>IF(BP7="","",IF(BP7="-","【-】","【"&amp;SUBSTITUTE(TEXT(BP7,"#,##0.00"),"-","△")&amp;"】"))</f>
        <v>【881.57】</v>
      </c>
      <c r="BQ6" s="21">
        <f>IF(BQ7="",NA(),BQ7)</f>
        <v>33.03</v>
      </c>
      <c r="BR6" s="21">
        <f t="shared" ref="BR6:BZ6" si="8">IF(BR7="",NA(),BR7)</f>
        <v>29.8</v>
      </c>
      <c r="BS6" s="21">
        <f t="shared" si="8"/>
        <v>28.67</v>
      </c>
      <c r="BT6" s="21">
        <f t="shared" si="8"/>
        <v>30.58</v>
      </c>
      <c r="BU6" s="21">
        <f t="shared" si="8"/>
        <v>28.27</v>
      </c>
      <c r="BV6" s="21">
        <f t="shared" si="8"/>
        <v>52.23</v>
      </c>
      <c r="BW6" s="21">
        <f t="shared" si="8"/>
        <v>50.06</v>
      </c>
      <c r="BX6" s="21">
        <f t="shared" si="8"/>
        <v>49.38</v>
      </c>
      <c r="BY6" s="21">
        <f t="shared" si="8"/>
        <v>48.53</v>
      </c>
      <c r="BZ6" s="21">
        <f t="shared" si="8"/>
        <v>46.11</v>
      </c>
      <c r="CA6" s="20" t="str">
        <f>IF(CA7="","",IF(CA7="-","【-】","【"&amp;SUBSTITUTE(TEXT(CA7,"#,##0.00"),"-","△")&amp;"】"))</f>
        <v>【46.46】</v>
      </c>
      <c r="CB6" s="21">
        <f>IF(CB7="",NA(),CB7)</f>
        <v>594.52</v>
      </c>
      <c r="CC6" s="21">
        <f t="shared" ref="CC6:CK6" si="9">IF(CC7="",NA(),CC7)</f>
        <v>637.44000000000005</v>
      </c>
      <c r="CD6" s="21">
        <f t="shared" si="9"/>
        <v>659.36</v>
      </c>
      <c r="CE6" s="21">
        <f t="shared" si="9"/>
        <v>585.39</v>
      </c>
      <c r="CF6" s="21">
        <f t="shared" si="9"/>
        <v>920.55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21.43</v>
      </c>
      <c r="CN6" s="21">
        <f t="shared" ref="CN6:CV6" si="10">IF(CN7="",NA(),CN7)</f>
        <v>21.43</v>
      </c>
      <c r="CO6" s="21">
        <f t="shared" si="10"/>
        <v>21.43</v>
      </c>
      <c r="CP6" s="21">
        <f t="shared" si="10"/>
        <v>21.43</v>
      </c>
      <c r="CQ6" s="21">
        <f t="shared" si="10"/>
        <v>14.29</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313297</v>
      </c>
      <c r="D7" s="23">
        <v>47</v>
      </c>
      <c r="E7" s="23">
        <v>18</v>
      </c>
      <c r="F7" s="23">
        <v>1</v>
      </c>
      <c r="G7" s="23">
        <v>0</v>
      </c>
      <c r="H7" s="23" t="s">
        <v>99</v>
      </c>
      <c r="I7" s="23" t="s">
        <v>100</v>
      </c>
      <c r="J7" s="23" t="s">
        <v>101</v>
      </c>
      <c r="K7" s="23" t="s">
        <v>102</v>
      </c>
      <c r="L7" s="23" t="s">
        <v>103</v>
      </c>
      <c r="M7" s="23" t="s">
        <v>104</v>
      </c>
      <c r="N7" s="24" t="s">
        <v>105</v>
      </c>
      <c r="O7" s="24" t="s">
        <v>106</v>
      </c>
      <c r="P7" s="24">
        <v>0.03</v>
      </c>
      <c r="Q7" s="24">
        <v>100</v>
      </c>
      <c r="R7" s="24">
        <v>3685</v>
      </c>
      <c r="S7" s="24">
        <v>16113</v>
      </c>
      <c r="T7" s="24">
        <v>206.71</v>
      </c>
      <c r="U7" s="24">
        <v>77.95</v>
      </c>
      <c r="V7" s="24">
        <v>5</v>
      </c>
      <c r="W7" s="24">
        <v>0.01</v>
      </c>
      <c r="X7" s="24">
        <v>500</v>
      </c>
      <c r="Y7" s="24">
        <v>75.3</v>
      </c>
      <c r="Z7" s="24">
        <v>75.92</v>
      </c>
      <c r="AA7" s="24">
        <v>75.989999999999995</v>
      </c>
      <c r="AB7" s="24">
        <v>73.42</v>
      </c>
      <c r="AC7" s="24">
        <v>73.64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1185.1199999999999</v>
      </c>
      <c r="BG7" s="24">
        <v>1198.56</v>
      </c>
      <c r="BH7" s="24">
        <v>1129.47</v>
      </c>
      <c r="BI7" s="24">
        <v>1112.24</v>
      </c>
      <c r="BJ7" s="24">
        <v>1062.6300000000001</v>
      </c>
      <c r="BK7" s="24">
        <v>855.65</v>
      </c>
      <c r="BL7" s="24">
        <v>862.99</v>
      </c>
      <c r="BM7" s="24">
        <v>782.91</v>
      </c>
      <c r="BN7" s="24">
        <v>783.21</v>
      </c>
      <c r="BO7" s="24">
        <v>902.04</v>
      </c>
      <c r="BP7" s="24">
        <v>881.57</v>
      </c>
      <c r="BQ7" s="24">
        <v>33.03</v>
      </c>
      <c r="BR7" s="24">
        <v>29.8</v>
      </c>
      <c r="BS7" s="24">
        <v>28.67</v>
      </c>
      <c r="BT7" s="24">
        <v>30.58</v>
      </c>
      <c r="BU7" s="24">
        <v>28.27</v>
      </c>
      <c r="BV7" s="24">
        <v>52.23</v>
      </c>
      <c r="BW7" s="24">
        <v>50.06</v>
      </c>
      <c r="BX7" s="24">
        <v>49.38</v>
      </c>
      <c r="BY7" s="24">
        <v>48.53</v>
      </c>
      <c r="BZ7" s="24">
        <v>46.11</v>
      </c>
      <c r="CA7" s="24">
        <v>46.46</v>
      </c>
      <c r="CB7" s="24">
        <v>594.52</v>
      </c>
      <c r="CC7" s="24">
        <v>637.44000000000005</v>
      </c>
      <c r="CD7" s="24">
        <v>659.36</v>
      </c>
      <c r="CE7" s="24">
        <v>585.39</v>
      </c>
      <c r="CF7" s="24">
        <v>920.55</v>
      </c>
      <c r="CG7" s="24">
        <v>294.05</v>
      </c>
      <c r="CH7" s="24">
        <v>309.22000000000003</v>
      </c>
      <c r="CI7" s="24">
        <v>316.97000000000003</v>
      </c>
      <c r="CJ7" s="24">
        <v>326.17</v>
      </c>
      <c r="CK7" s="24">
        <v>336.93</v>
      </c>
      <c r="CL7" s="24">
        <v>339.86</v>
      </c>
      <c r="CM7" s="24">
        <v>21.43</v>
      </c>
      <c r="CN7" s="24">
        <v>21.43</v>
      </c>
      <c r="CO7" s="24">
        <v>21.43</v>
      </c>
      <c r="CP7" s="24">
        <v>21.43</v>
      </c>
      <c r="CQ7" s="24">
        <v>14.29</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2023-12-12T03:02:10Z</dcterms:created>
  <dcterms:modified xsi:type="dcterms:W3CDTF">2024-02-07T06:18:45Z</dcterms:modified>
  <cp:category/>
</cp:coreProperties>
</file>