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8_日野町（○.○）OKNG\"/>
    </mc:Choice>
  </mc:AlternateContent>
  <workbookProtection workbookAlgorithmName="SHA-512" workbookHashValue="C7xsdcNfM7nbGFyu5mGyUcvjFA79Vqdk2wQgbLSCI8EFf6b0EPnQGn/s5joXx54krNN19gZsHh2pgwLMRoyNXQ==" workbookSaltValue="W/31ZzJDFKVkqup47PFX3w==" workbookSpinCount="100000" lockStructure="1"/>
  <bookViews>
    <workbookView xWindow="-108" yWindow="-108" windowWidth="23256" windowHeight="12456"/>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D10" i="4"/>
  <c r="P10" i="4"/>
  <c r="I10" i="4"/>
  <c r="B10" i="4"/>
  <c r="P8" i="4"/>
  <c r="I8" i="4"/>
</calcChain>
</file>

<file path=xl/sharedStrings.xml><?xml version="1.0" encoding="utf-8"?>
<sst xmlns="http://schemas.openxmlformats.org/spreadsheetml/2006/main" count="236" uniqueCount="122">
  <si>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</si>
  <si>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</si>
  <si>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</si>
  <si>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</si>
  <si>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</si>
  <si>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</si>
  <si>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</si>
  <si>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</si>
  <si>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</si>
  <si>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</si>
  <si>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</si>
  <si>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</si>
  <si>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</si>
  <si>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</si>
  <si>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</si>
  <si>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</si>
  <si>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</si>
  <si>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</si>
  <si>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</si>
  <si>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</si>
  <si>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</si>
  <si>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</si>
  <si>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</si>
  <si>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</si>
  <si>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</si>
  <si>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</si>
  <si>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</si>
  <si>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</si>
  <si>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</si>
  <si>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</si>
  <si>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</si>
  <si>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</si>
  <si>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</si>
  <si>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</si>
  <si>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</si>
  <si>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</si>
  <si>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</si>
  <si>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</si>
  <si>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</si>
  <si>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</si>
  <si>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</si>
  <si>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</si>
  <si>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</si>
  <si>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</si>
  <si>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</si>
  <si>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</si>
  <si>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</si>
  <si>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</si>
  <si>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</si>
  <si>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</si>
  <si>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</si>
  <si>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</si>
  <si>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</si>
  <si>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</si>
  <si>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</si>
  <si>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</si>
  <si>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</si>
  <si>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</si>
  <si>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</si>
  <si>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</si>
  <si>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</si>
  <si>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</si>
  <si>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</si>
  <si>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</si>
  <si>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</si>
  <si>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</si>
  <si>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</si>
  <si>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</si>
  <si>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</si>
  <si>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</si>
  <si>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</si>
  <si>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</si>
  <si>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</si>
  <si>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</si>
  <si>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</si>
  <si>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</si>
  <si>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</si>
  <si>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</si>
  <si>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</si>
  <si>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</si>
  <si>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</si>
  <si>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</si>
  <si>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</si>
  <si>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</si>
  <si>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</si>
  <si>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</si>
  <si>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</si>
  <si>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</si>
  <si>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</si>
  <si>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</si>
  <si>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</si>
  <si>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</si>
  <si>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</si>
  <si>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</si>
  <si>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</si>
  <si>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</si>
  <si>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</si>
  <si>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</si>
  <si>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</si>
  <si>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</si>
  <si>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</si>
  <si>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</si>
  <si>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</si>
  <si>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</si>
  <si>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</si>
  <si>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</si>
  <si>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</si>
  <si>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</si>
  <si>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</si>
  <si>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</si>
  <si>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</si>
  <si>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</si>
  <si>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</si>
  <si>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</si>
  <si>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</si>
  <si>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</si>
  <si>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</si>
  <si>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</si>
  <si>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</si>
  <si>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供用開始から約20年経過し、処理場等の施設の老朽化が進んでいる。処理場は平成29年度から令和2年度に施設改築を実施。令和2年には、処理区内のマンホールポンプ29基及び通報装置の機器更新及びマンホールポンプ・操作盤等更新を実施した。今後も下水道ストックマネジメント計画に基づき計画的な機器更新を実施していく。約15～20年毎に処理場の施設改修及び令和30年度以降は管路の耐用年数が経過することから大規模な修繕が予想されるため、下水道ストックマネジメント計画の更新と近隣市町村との維持管理共同化等の広域化を進めていく。</t>
    <rPh sb="0" eb="4">
      <t>キョウヨウカイシ</t>
    </rPh>
    <rPh sb="6" eb="7">
      <t>ヤク</t>
    </rPh>
    <rPh sb="9" eb="12">
      <t>ネンケイカ</t>
    </rPh>
    <rPh sb="14" eb="18">
      <t>ショリジョウトウ</t>
    </rPh>
    <rPh sb="19" eb="21">
      <t>シセツ</t>
    </rPh>
    <rPh sb="22" eb="25">
      <t>ロウキュウカ</t>
    </rPh>
    <rPh sb="26" eb="27">
      <t>スス</t>
    </rPh>
    <rPh sb="32" eb="35">
      <t>ショリジョウ</t>
    </rPh>
    <rPh sb="36" eb="38">
      <t>ヘイセイ</t>
    </rPh>
    <rPh sb="40" eb="42">
      <t>ネンド</t>
    </rPh>
    <rPh sb="44" eb="46">
      <t>レイワ</t>
    </rPh>
    <rPh sb="47" eb="49">
      <t>ネンド</t>
    </rPh>
    <phoneticPr fontId="4"/>
  </si>
  <si>
    <t>①収益収支比率は徴収率の増加により昨年度から0.66％上昇し引き続き経営改善が図られた。
④企業債はH29～R2に機器更新実施による借入を行ったため、R2年度から残高が増えている。今後も機器更新時期を迎えており、財政状況を考慮しながら計画的な事業実施を行う必要がある。
⑤経費回収率は徴収率の増加により昨年度から3.08％上昇し、R2年度以前には及んでいないが類似団体と比べ、数値は高くなっている。引き続き100％を下回っているので、使用料改定及び徴収体制の強化・未収金の早期回収等による使用料金確保が必要である。
⑥汚水処理費原価は昨年度より8.59円減少、類似団体の平均値より下回っている。維持管理の経費削減や効率化、接続率の向上に引き続き務める。
⑦施設利用率は昨年度とほぼ同程度値、類似団体の平均値より下回っている。これは施設規模に対して接続人口が増えていないことが影響している。今後も人口減少が予想されるため、処理区域内の非水洗化世帯への普及啓発を行い、接続率向上を図る必要がある。
⑧水洗化率は、昨年度より0.94％減だが、類似団体の平均値より上回っている。本町は人口規模が小さいため、転出入による一人当たりの変動が数値に大きな影響を与えている。本町は処理区域の整備は完了しているため、新規接続の大幅な増加が見込まれず、少子高齢化による人口減少が続く厳しい状況にあるが、未接続世帯の加入を推進し水洗化率の向上に務めている必要がある。</t>
    <rPh sb="1" eb="7">
      <t>シュウエキシュウシヒリツ</t>
    </rPh>
    <rPh sb="8" eb="11">
      <t>チョウシュウリツ</t>
    </rPh>
    <rPh sb="12" eb="14">
      <t>ゾウカ</t>
    </rPh>
    <rPh sb="17" eb="20">
      <t>サクネンド</t>
    </rPh>
    <rPh sb="27" eb="29">
      <t>ジョウショウ</t>
    </rPh>
    <rPh sb="30" eb="31">
      <t>ヒ</t>
    </rPh>
    <rPh sb="32" eb="33">
      <t>ツヅ</t>
    </rPh>
    <rPh sb="34" eb="38">
      <t>ケイエイカイゼン</t>
    </rPh>
    <rPh sb="39" eb="40">
      <t>ハカ</t>
    </rPh>
    <rPh sb="46" eb="49">
      <t>キギョウサイ</t>
    </rPh>
    <rPh sb="57" eb="61">
      <t>キキコウシン</t>
    </rPh>
    <rPh sb="61" eb="63">
      <t>ジッシ</t>
    </rPh>
    <rPh sb="66" eb="68">
      <t>カリイレ</t>
    </rPh>
    <rPh sb="69" eb="70">
      <t>オコナ</t>
    </rPh>
    <rPh sb="77" eb="79">
      <t>ネンド</t>
    </rPh>
    <rPh sb="81" eb="83">
      <t>ザンダカ</t>
    </rPh>
    <rPh sb="84" eb="85">
      <t>フ</t>
    </rPh>
    <rPh sb="90" eb="92">
      <t>コンゴ</t>
    </rPh>
    <rPh sb="93" eb="97">
      <t>キキコウシン</t>
    </rPh>
    <rPh sb="97" eb="99">
      <t>ジキ</t>
    </rPh>
    <rPh sb="100" eb="101">
      <t>ムカ</t>
    </rPh>
    <rPh sb="106" eb="110">
      <t>ザイセイジョウキョウ</t>
    </rPh>
    <rPh sb="111" eb="113">
      <t>コウリョ</t>
    </rPh>
    <rPh sb="117" eb="120">
      <t>ケイカクテキ</t>
    </rPh>
    <rPh sb="136" eb="141">
      <t>ケイヒカイシュウリツ</t>
    </rPh>
    <rPh sb="142" eb="145">
      <t>チョウシュウリツ</t>
    </rPh>
    <rPh sb="146" eb="148">
      <t>ゾウカ</t>
    </rPh>
    <rPh sb="151" eb="154">
      <t>サクネンド</t>
    </rPh>
    <rPh sb="161" eb="163">
      <t>ジョウショウ</t>
    </rPh>
    <rPh sb="167" eb="171">
      <t>ネンドイゼン</t>
    </rPh>
    <rPh sb="173" eb="174">
      <t>オヨ</t>
    </rPh>
    <rPh sb="180" eb="184">
      <t>ルイジダンタイ</t>
    </rPh>
    <rPh sb="185" eb="186">
      <t>クラ</t>
    </rPh>
    <rPh sb="188" eb="190">
      <t>スウチ</t>
    </rPh>
    <rPh sb="191" eb="192">
      <t>タカ</t>
    </rPh>
    <rPh sb="199" eb="200">
      <t>ヒ</t>
    </rPh>
    <rPh sb="201" eb="202">
      <t>ツヅ</t>
    </rPh>
    <rPh sb="208" eb="210">
      <t>シタマワ</t>
    </rPh>
    <rPh sb="217" eb="222">
      <t>シヨウリョウカイテイ</t>
    </rPh>
    <rPh sb="222" eb="223">
      <t>オヨ</t>
    </rPh>
    <rPh sb="224" eb="228">
      <t>チョウシュウタイセイ</t>
    </rPh>
    <rPh sb="229" eb="231">
      <t>キョウカ</t>
    </rPh>
    <rPh sb="232" eb="235">
      <t>ミシュウキン</t>
    </rPh>
    <rPh sb="236" eb="240">
      <t>ソウキカイシュウ</t>
    </rPh>
    <rPh sb="240" eb="241">
      <t>トウ</t>
    </rPh>
    <rPh sb="244" eb="250">
      <t>シヨウリョウキンカクホ</t>
    </rPh>
    <rPh sb="251" eb="253">
      <t>ヒツヨウ</t>
    </rPh>
    <rPh sb="259" eb="266">
      <t>オスイショリヒゲンカ</t>
    </rPh>
    <rPh sb="267" eb="270">
      <t>サクネンド</t>
    </rPh>
    <rPh sb="276" eb="277">
      <t>エン</t>
    </rPh>
    <rPh sb="277" eb="279">
      <t>ゲンショウ</t>
    </rPh>
    <rPh sb="280" eb="284">
      <t>ルイジダンタイ</t>
    </rPh>
    <rPh sb="285" eb="288">
      <t>ヘイキンチ</t>
    </rPh>
    <rPh sb="290" eb="292">
      <t>シタマワ</t>
    </rPh>
    <rPh sb="297" eb="301">
      <t>イジカンリ</t>
    </rPh>
    <rPh sb="302" eb="306">
      <t>ケイヒサクゲン</t>
    </rPh>
    <rPh sb="307" eb="310">
      <t>コウリツカ</t>
    </rPh>
    <rPh sb="311" eb="314">
      <t>セツゾクリツ</t>
    </rPh>
    <rPh sb="315" eb="317">
      <t>コウジョウ</t>
    </rPh>
    <rPh sb="318" eb="319">
      <t>ヒ</t>
    </rPh>
    <rPh sb="320" eb="321">
      <t>ツヅ</t>
    </rPh>
    <rPh sb="322" eb="323">
      <t>ツト</t>
    </rPh>
    <rPh sb="328" eb="333">
      <t>シセツリヨウリツ</t>
    </rPh>
    <rPh sb="334" eb="337">
      <t>サクネンド</t>
    </rPh>
    <rPh sb="365" eb="369">
      <t>シセツキボ</t>
    </rPh>
    <rPh sb="370" eb="371">
      <t>タイ</t>
    </rPh>
    <rPh sb="373" eb="377">
      <t>セツゾクジンコウ</t>
    </rPh>
    <rPh sb="378" eb="379">
      <t>フ</t>
    </rPh>
    <rPh sb="387" eb="389">
      <t>エイキョウ</t>
    </rPh>
    <rPh sb="394" eb="396">
      <t>コンゴ</t>
    </rPh>
    <rPh sb="397" eb="401">
      <t>ジンコウゲンショウ</t>
    </rPh>
    <rPh sb="402" eb="404">
      <t>ヨソウ</t>
    </rPh>
    <rPh sb="410" eb="415">
      <t>ショリクイキナイ</t>
    </rPh>
    <rPh sb="416" eb="417">
      <t>ヒ</t>
    </rPh>
    <rPh sb="417" eb="420">
      <t>スイセンカ</t>
    </rPh>
    <rPh sb="420" eb="422">
      <t>セタイ</t>
    </rPh>
    <rPh sb="429" eb="430">
      <t>オコナ</t>
    </rPh>
    <rPh sb="432" eb="435">
      <t>セツゾクリツ</t>
    </rPh>
    <rPh sb="435" eb="437">
      <t>コウジョウ</t>
    </rPh>
    <rPh sb="438" eb="439">
      <t>ハカ</t>
    </rPh>
    <rPh sb="440" eb="442">
      <t>ヒツヨウ</t>
    </rPh>
    <rPh sb="448" eb="452">
      <t>スイセンカリツ</t>
    </rPh>
    <rPh sb="454" eb="457">
      <t>サクネンド</t>
    </rPh>
    <rPh sb="468" eb="472">
      <t>ルイジダンタイ</t>
    </rPh>
    <rPh sb="473" eb="476">
      <t>ヘイキンチ</t>
    </rPh>
    <rPh sb="478" eb="480">
      <t>ウワマワ</t>
    </rPh>
    <rPh sb="488" eb="492">
      <t>ジンコウキボ</t>
    </rPh>
    <rPh sb="493" eb="494">
      <t>チイ</t>
    </rPh>
    <rPh sb="611" eb="612">
      <t>ツト</t>
    </rPh>
    <rPh sb="616" eb="618">
      <t>ヒツヨウ</t>
    </rPh>
    <phoneticPr fontId="4"/>
  </si>
  <si>
    <t>現在は区域整備は既に完了しているため、施設の適正な維持管理を実施している。供用開始から約20年経過しており、老朽化に伴う施設改修の財源確保が課題である。使用料は人口減少により年々減少していく傾向であり、収益的収支比率は100％を超えたが一般会計繰入金に頼っているため、早急な使用料の改定（増額）を行う必要がある。令和6年4月1日から公営企業会計へ移行することにより、更なる経営分析及び類似団体との比較により健全な財政運営に努める必要がある。今後も下水道ストックマネジメント計画に基づいた計画的な修繕の実施、経費削減及び事務効率による維持管理費の削減と広域化に取り組む必要がある。</t>
    <rPh sb="0" eb="2">
      <t>ゲンザイ</t>
    </rPh>
    <rPh sb="3" eb="7">
      <t>クイキセイビ</t>
    </rPh>
    <rPh sb="8" eb="9">
      <t>スデ</t>
    </rPh>
    <rPh sb="10" eb="12">
      <t>カンリョウ</t>
    </rPh>
    <rPh sb="19" eb="21">
      <t>シセツ</t>
    </rPh>
    <rPh sb="46" eb="47">
      <t>ネン</t>
    </rPh>
    <rPh sb="275" eb="278">
      <t>コウイキカ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</si>
</sst>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EF-4132-B85C-43239803842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77EF-4132-B85C-43239803842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32.21</c:v>
                </c:pt>
                <c:pt idx="1">
                  <c:v>32.43</c:v>
                </c:pt>
                <c:pt idx="2">
                  <c:v>32.43</c:v>
                </c:pt>
                <c:pt idx="3">
                  <c:v>32.29</c:v>
                </c:pt>
                <c:pt idx="4">
                  <c:v>32.57</c:v>
                </c:pt>
              </c:numCache>
            </c:numRef>
          </c:val>
          <c:extLst>
            <c:ext xmlns:c16="http://schemas.microsoft.com/office/drawing/2014/chart" uri="{C3380CC4-5D6E-409C-BE32-E72D297353CC}">
              <c16:uniqueId val="{00000000-2171-4742-8E1D-F88B6948E65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2171-4742-8E1D-F88B6948E65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85.44</c:v>
                </c:pt>
                <c:pt idx="1">
                  <c:v>85.99</c:v>
                </c:pt>
                <c:pt idx="2">
                  <c:v>86.55</c:v>
                </c:pt>
                <c:pt idx="3">
                  <c:v>87.28</c:v>
                </c:pt>
                <c:pt idx="4">
                  <c:v>86.35</c:v>
                </c:pt>
              </c:numCache>
            </c:numRef>
          </c:val>
          <c:extLst>
            <c:ext xmlns:c16="http://schemas.microsoft.com/office/drawing/2014/chart" uri="{C3380CC4-5D6E-409C-BE32-E72D297353CC}">
              <c16:uniqueId val="{00000000-6E04-48A9-B62B-EA95BC84C13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6E04-48A9-B62B-EA95BC84C13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99.03</c:v>
                </c:pt>
                <c:pt idx="1">
                  <c:v>98.25</c:v>
                </c:pt>
                <c:pt idx="2">
                  <c:v>99.04</c:v>
                </c:pt>
                <c:pt idx="3">
                  <c:v>99.4</c:v>
                </c:pt>
                <c:pt idx="4">
                  <c:v>100.06</c:v>
                </c:pt>
              </c:numCache>
            </c:numRef>
          </c:val>
          <c:extLst>
            <c:ext xmlns:c16="http://schemas.microsoft.com/office/drawing/2014/chart" uri="{C3380CC4-5D6E-409C-BE32-E72D297353CC}">
              <c16:uniqueId val="{00000000-FF66-401D-9DB1-1DB6ADA8E0A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66-401D-9DB1-1DB6ADA8E0A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1D-4496-B499-3C577FC5450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1D-4496-B499-3C577FC5450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AE-4FEE-AD9E-99B1EAAD686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AE-4FEE-AD9E-99B1EAAD686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6F-4B67-B55B-A76E20C7D91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6F-4B67-B55B-A76E20C7D91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BE-4AA9-BD07-7A4459B47ED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BE-4AA9-BD07-7A4459B47ED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26.72</c:v>
                </c:pt>
                <c:pt idx="1">
                  <c:v>35.15</c:v>
                </c:pt>
                <c:pt idx="2">
                  <c:v>163.62</c:v>
                </c:pt>
                <c:pt idx="3">
                  <c:v>97.7</c:v>
                </c:pt>
                <c:pt idx="4">
                  <c:v>36.5</c:v>
                </c:pt>
              </c:numCache>
            </c:numRef>
          </c:val>
          <c:extLst>
            <c:ext xmlns:c16="http://schemas.microsoft.com/office/drawing/2014/chart" uri="{C3380CC4-5D6E-409C-BE32-E72D297353CC}">
              <c16:uniqueId val="{00000000-E50E-43A4-BB47-38D05B4F473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E50E-43A4-BB47-38D05B4F473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96.05</c:v>
                </c:pt>
                <c:pt idx="1">
                  <c:v>94.21</c:v>
                </c:pt>
                <c:pt idx="2">
                  <c:v>97.33</c:v>
                </c:pt>
                <c:pt idx="3">
                  <c:v>82.38</c:v>
                </c:pt>
                <c:pt idx="4">
                  <c:v>85.46</c:v>
                </c:pt>
              </c:numCache>
            </c:numRef>
          </c:val>
          <c:extLst>
            <c:ext xmlns:c16="http://schemas.microsoft.com/office/drawing/2014/chart" uri="{C3380CC4-5D6E-409C-BE32-E72D297353CC}">
              <c16:uniqueId val="{00000000-DE25-40C7-A80F-58D4305A877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DE25-40C7-A80F-58D4305A877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222.35</c:v>
                </c:pt>
                <c:pt idx="1">
                  <c:v>212.41</c:v>
                </c:pt>
                <c:pt idx="2">
                  <c:v>200.68</c:v>
                </c:pt>
                <c:pt idx="3">
                  <c:v>245.28</c:v>
                </c:pt>
                <c:pt idx="4">
                  <c:v>236.69</c:v>
                </c:pt>
              </c:numCache>
            </c:numRef>
          </c:val>
          <c:extLst>
            <c:ext xmlns:c16="http://schemas.microsoft.com/office/drawing/2014/chart" uri="{C3380CC4-5D6E-409C-BE32-E72D297353CC}">
              <c16:uniqueId val="{00000000-183B-4E4B-A150-4682BE54C5E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183B-4E4B-A150-4682BE54C5E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日野町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2859</v>
      </c>
      <c r="AM8" s="42"/>
      <c r="AN8" s="42"/>
      <c r="AO8" s="42"/>
      <c r="AP8" s="42"/>
      <c r="AQ8" s="42"/>
      <c r="AR8" s="42"/>
      <c r="AS8" s="42"/>
      <c r="AT8" s="35">
        <f>データ!T6</f>
        <v>133.97999999999999</v>
      </c>
      <c r="AU8" s="35"/>
      <c r="AV8" s="35"/>
      <c r="AW8" s="35"/>
      <c r="AX8" s="35"/>
      <c r="AY8" s="35"/>
      <c r="AZ8" s="35"/>
      <c r="BA8" s="35"/>
      <c r="BB8" s="35">
        <f>データ!U6</f>
        <v>21.34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48.86</v>
      </c>
      <c r="Q10" s="35"/>
      <c r="R10" s="35"/>
      <c r="S10" s="35"/>
      <c r="T10" s="35"/>
      <c r="U10" s="35"/>
      <c r="V10" s="35"/>
      <c r="W10" s="35">
        <f>データ!Q6</f>
        <v>100</v>
      </c>
      <c r="X10" s="35"/>
      <c r="Y10" s="35"/>
      <c r="Z10" s="35"/>
      <c r="AA10" s="35"/>
      <c r="AB10" s="35"/>
      <c r="AC10" s="35"/>
      <c r="AD10" s="42">
        <f>データ!R6</f>
        <v>4120</v>
      </c>
      <c r="AE10" s="42"/>
      <c r="AF10" s="42"/>
      <c r="AG10" s="42"/>
      <c r="AH10" s="42"/>
      <c r="AI10" s="42"/>
      <c r="AJ10" s="42"/>
      <c r="AK10" s="2"/>
      <c r="AL10" s="42">
        <f>データ!V6</f>
        <v>1370</v>
      </c>
      <c r="AM10" s="42"/>
      <c r="AN10" s="42"/>
      <c r="AO10" s="42"/>
      <c r="AP10" s="42"/>
      <c r="AQ10" s="42"/>
      <c r="AR10" s="42"/>
      <c r="AS10" s="42"/>
      <c r="AT10" s="35">
        <f>データ!W6</f>
        <v>0.83</v>
      </c>
      <c r="AU10" s="35"/>
      <c r="AV10" s="35"/>
      <c r="AW10" s="35"/>
      <c r="AX10" s="35"/>
      <c r="AY10" s="35"/>
      <c r="AZ10" s="35"/>
      <c r="BA10" s="35"/>
      <c r="BB10" s="35">
        <f>データ!X6</f>
        <v>1650.6</v>
      </c>
      <c r="BC10" s="35"/>
      <c r="BD10" s="35"/>
      <c r="BE10" s="35"/>
      <c r="BF10" s="35"/>
      <c r="BG10" s="35"/>
      <c r="BH10" s="35"/>
      <c r="BI10" s="35"/>
      <c r="BJ10" s="2"/>
      <c r="BK10" s="2"/>
      <c r="BL10" s="68" t="s">
        <v>22</v>
      </c>
      <c r="BM10" s="69"/>
      <c r="BN10" s="70" t="s">
        <v>23</v>
      </c>
      <c r="BO10" s="70"/>
      <c r="BP10" s="70"/>
      <c r="BQ10" s="70"/>
      <c r="BR10" s="70"/>
      <c r="BS10" s="70"/>
      <c r="BT10" s="70"/>
      <c r="BU10" s="70"/>
      <c r="BV10" s="70"/>
      <c r="BW10" s="70"/>
      <c r="BX10" s="70"/>
      <c r="BY10" s="71"/>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119</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4" t="s">
        <v>121</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4"/>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4"/>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4"/>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4"/>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4"/>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4"/>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4"/>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4"/>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4"/>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4"/>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4"/>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4"/>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4"/>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4"/>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4"/>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5"/>
      <c r="BM82" s="66"/>
      <c r="BN82" s="66"/>
      <c r="BO82" s="66"/>
      <c r="BP82" s="66"/>
      <c r="BQ82" s="66"/>
      <c r="BR82" s="66"/>
      <c r="BS82" s="66"/>
      <c r="BT82" s="66"/>
      <c r="BU82" s="66"/>
      <c r="BV82" s="66"/>
      <c r="BW82" s="66"/>
      <c r="BX82" s="66"/>
      <c r="BY82" s="66"/>
      <c r="BZ82" s="67"/>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45</v>
      </c>
      <c r="O86" s="12" t="str">
        <f>データ!EO6</f>
        <v>【0.13】</v>
      </c>
    </row>
  </sheetData>
  <sheetProtection algorithmName="SHA-512" hashValue="fQBEoSgNI21wzgzV3QPeECvoy/+iHhevl93wPhmKtzaK8IXKc5xz4poWT1G3dWNdl/iwkM8VvpJ1XYIsh0Ys0g==" saltValue="YZdRpRp4K5rztGmYV3drj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314021</v>
      </c>
      <c r="D6" s="19">
        <f t="shared" si="3"/>
        <v>47</v>
      </c>
      <c r="E6" s="19">
        <f t="shared" si="3"/>
        <v>17</v>
      </c>
      <c r="F6" s="19">
        <f t="shared" si="3"/>
        <v>4</v>
      </c>
      <c r="G6" s="19">
        <f t="shared" si="3"/>
        <v>0</v>
      </c>
      <c r="H6" s="19" t="str">
        <f t="shared" si="3"/>
        <v>鳥取県　日野町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48.86</v>
      </c>
      <c r="Q6" s="20">
        <f t="shared" si="3"/>
        <v>100</v>
      </c>
      <c r="R6" s="20">
        <f t="shared" si="3"/>
        <v>4120</v>
      </c>
      <c r="S6" s="20">
        <f t="shared" si="3"/>
        <v>2859</v>
      </c>
      <c r="T6" s="20">
        <f t="shared" si="3"/>
        <v>133.97999999999999</v>
      </c>
      <c r="U6" s="20">
        <f t="shared" si="3"/>
        <v>21.34</v>
      </c>
      <c r="V6" s="20">
        <f t="shared" si="3"/>
        <v>1370</v>
      </c>
      <c r="W6" s="20">
        <f t="shared" si="3"/>
        <v>0.83</v>
      </c>
      <c r="X6" s="20">
        <f t="shared" si="3"/>
        <v>1650.6</v>
      </c>
      <c r="Y6" s="21">
        <f>IF(Y7="",NA(),Y7)</f>
        <v>99.03</v>
      </c>
      <c r="Z6" s="21">
        <f t="shared" ref="Z6:AH6" si="4">IF(Z7="",NA(),Z7)</f>
        <v>98.25</v>
      </c>
      <c r="AA6" s="21">
        <f t="shared" si="4"/>
        <v>99.04</v>
      </c>
      <c r="AB6" s="21">
        <f t="shared" si="4"/>
        <v>99.4</v>
      </c>
      <c r="AC6" s="21">
        <f t="shared" si="4"/>
        <v>100.06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26.72</v>
      </c>
      <c r="BG6" s="21">
        <f t="shared" ref="BG6:BO6" si="7">IF(BG7="",NA(),BG7)</f>
        <v>35.15</v>
      </c>
      <c r="BH6" s="21">
        <f t="shared" si="7"/>
        <v>163.62</v>
      </c>
      <c r="BI6" s="21">
        <f t="shared" si="7"/>
        <v>97.7</v>
      </c>
      <c r="BJ6" s="21">
        <f t="shared" si="7"/>
        <v>36.5</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96.05</v>
      </c>
      <c r="BR6" s="21">
        <f t="shared" ref="BR6:BZ6" si="8">IF(BR7="",NA(),BR7)</f>
        <v>94.21</v>
      </c>
      <c r="BS6" s="21">
        <f t="shared" si="8"/>
        <v>97.33</v>
      </c>
      <c r="BT6" s="21">
        <f t="shared" si="8"/>
        <v>82.38</v>
      </c>
      <c r="BU6" s="21">
        <f t="shared" si="8"/>
        <v>85.46</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222.35</v>
      </c>
      <c r="CC6" s="21">
        <f t="shared" ref="CC6:CK6" si="9">IF(CC7="",NA(),CC7)</f>
        <v>212.41</v>
      </c>
      <c r="CD6" s="21">
        <f t="shared" si="9"/>
        <v>200.68</v>
      </c>
      <c r="CE6" s="21">
        <f t="shared" si="9"/>
        <v>245.28</v>
      </c>
      <c r="CF6" s="21">
        <f t="shared" si="9"/>
        <v>236.69</v>
      </c>
      <c r="CG6" s="21">
        <f t="shared" si="9"/>
        <v>230.02</v>
      </c>
      <c r="CH6" s="21">
        <f t="shared" si="9"/>
        <v>228.47</v>
      </c>
      <c r="CI6" s="21">
        <f t="shared" si="9"/>
        <v>224.88</v>
      </c>
      <c r="CJ6" s="21">
        <f t="shared" si="9"/>
        <v>228.64</v>
      </c>
      <c r="CK6" s="21">
        <f t="shared" si="9"/>
        <v>239.46</v>
      </c>
      <c r="CL6" s="20" t="str">
        <f>IF(CL7="","",IF(CL7="-","【-】","【"&amp;SUBSTITUTE(TEXT(CL7,"#,##0.00"),"-","△")&amp;"】"))</f>
        <v>【220.62】</v>
      </c>
      <c r="CM6" s="21">
        <f>IF(CM7="",NA(),CM7)</f>
        <v>32.21</v>
      </c>
      <c r="CN6" s="21">
        <f t="shared" ref="CN6:CV6" si="10">IF(CN7="",NA(),CN7)</f>
        <v>32.43</v>
      </c>
      <c r="CO6" s="21">
        <f t="shared" si="10"/>
        <v>32.43</v>
      </c>
      <c r="CP6" s="21">
        <f t="shared" si="10"/>
        <v>32.29</v>
      </c>
      <c r="CQ6" s="21">
        <f t="shared" si="10"/>
        <v>32.57</v>
      </c>
      <c r="CR6" s="21">
        <f t="shared" si="10"/>
        <v>42.56</v>
      </c>
      <c r="CS6" s="21">
        <f t="shared" si="10"/>
        <v>42.47</v>
      </c>
      <c r="CT6" s="21">
        <f t="shared" si="10"/>
        <v>42.4</v>
      </c>
      <c r="CU6" s="21">
        <f t="shared" si="10"/>
        <v>42.28</v>
      </c>
      <c r="CV6" s="21">
        <f t="shared" si="10"/>
        <v>41.06</v>
      </c>
      <c r="CW6" s="20" t="str">
        <f>IF(CW7="","",IF(CW7="-","【-】","【"&amp;SUBSTITUTE(TEXT(CW7,"#,##0.00"),"-","△")&amp;"】"))</f>
        <v>【42.22】</v>
      </c>
      <c r="CX6" s="21">
        <f>IF(CX7="",NA(),CX7)</f>
        <v>85.44</v>
      </c>
      <c r="CY6" s="21">
        <f t="shared" ref="CY6:DG6" si="11">IF(CY7="",NA(),CY7)</f>
        <v>85.99</v>
      </c>
      <c r="CZ6" s="21">
        <f t="shared" si="11"/>
        <v>86.55</v>
      </c>
      <c r="DA6" s="21">
        <f t="shared" si="11"/>
        <v>87.28</v>
      </c>
      <c r="DB6" s="21">
        <f t="shared" si="11"/>
        <v>86.35</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2">
      <c r="A7" s="14"/>
      <c r="B7" s="23">
        <v>2022</v>
      </c>
      <c r="C7" s="23">
        <v>314021</v>
      </c>
      <c r="D7" s="23">
        <v>47</v>
      </c>
      <c r="E7" s="23">
        <v>17</v>
      </c>
      <c r="F7" s="23">
        <v>4</v>
      </c>
      <c r="G7" s="23">
        <v>0</v>
      </c>
      <c r="H7" s="23" t="s">
        <v>99</v>
      </c>
      <c r="I7" s="23" t="s">
        <v>100</v>
      </c>
      <c r="J7" s="23" t="s">
        <v>101</v>
      </c>
      <c r="K7" s="23" t="s">
        <v>102</v>
      </c>
      <c r="L7" s="23" t="s">
        <v>103</v>
      </c>
      <c r="M7" s="23" t="s">
        <v>104</v>
      </c>
      <c r="N7" s="24" t="s">
        <v>105</v>
      </c>
      <c r="O7" s="24" t="s">
        <v>106</v>
      </c>
      <c r="P7" s="24">
        <v>48.86</v>
      </c>
      <c r="Q7" s="24">
        <v>100</v>
      </c>
      <c r="R7" s="24">
        <v>4120</v>
      </c>
      <c r="S7" s="24">
        <v>2859</v>
      </c>
      <c r="T7" s="24">
        <v>133.97999999999999</v>
      </c>
      <c r="U7" s="24">
        <v>21.34</v>
      </c>
      <c r="V7" s="24">
        <v>1370</v>
      </c>
      <c r="W7" s="24">
        <v>0.83</v>
      </c>
      <c r="X7" s="24">
        <v>1650.6</v>
      </c>
      <c r="Y7" s="24">
        <v>99.03</v>
      </c>
      <c r="Z7" s="24">
        <v>98.25</v>
      </c>
      <c r="AA7" s="24">
        <v>99.04</v>
      </c>
      <c r="AB7" s="24">
        <v>99.4</v>
      </c>
      <c r="AC7" s="24">
        <v>100.06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26.72</v>
      </c>
      <c r="BG7" s="24">
        <v>35.15</v>
      </c>
      <c r="BH7" s="24">
        <v>163.62</v>
      </c>
      <c r="BI7" s="24">
        <v>97.7</v>
      </c>
      <c r="BJ7" s="24">
        <v>36.5</v>
      </c>
      <c r="BK7" s="24">
        <v>1194.1500000000001</v>
      </c>
      <c r="BL7" s="24">
        <v>1206.79</v>
      </c>
      <c r="BM7" s="24">
        <v>1258.43</v>
      </c>
      <c r="BN7" s="24">
        <v>1163.75</v>
      </c>
      <c r="BO7" s="24">
        <v>1195.47</v>
      </c>
      <c r="BP7" s="24">
        <v>1182.1099999999999</v>
      </c>
      <c r="BQ7" s="24">
        <v>96.05</v>
      </c>
      <c r="BR7" s="24">
        <v>94.21</v>
      </c>
      <c r="BS7" s="24">
        <v>97.33</v>
      </c>
      <c r="BT7" s="24">
        <v>82.38</v>
      </c>
      <c r="BU7" s="24">
        <v>85.46</v>
      </c>
      <c r="BV7" s="24">
        <v>72.260000000000005</v>
      </c>
      <c r="BW7" s="24">
        <v>71.84</v>
      </c>
      <c r="BX7" s="24">
        <v>73.36</v>
      </c>
      <c r="BY7" s="24">
        <v>72.599999999999994</v>
      </c>
      <c r="BZ7" s="24">
        <v>69.430000000000007</v>
      </c>
      <c r="CA7" s="24">
        <v>73.78</v>
      </c>
      <c r="CB7" s="24">
        <v>222.35</v>
      </c>
      <c r="CC7" s="24">
        <v>212.41</v>
      </c>
      <c r="CD7" s="24">
        <v>200.68</v>
      </c>
      <c r="CE7" s="24">
        <v>245.28</v>
      </c>
      <c r="CF7" s="24">
        <v>236.69</v>
      </c>
      <c r="CG7" s="24">
        <v>230.02</v>
      </c>
      <c r="CH7" s="24">
        <v>228.47</v>
      </c>
      <c r="CI7" s="24">
        <v>224.88</v>
      </c>
      <c r="CJ7" s="24">
        <v>228.64</v>
      </c>
      <c r="CK7" s="24">
        <v>239.46</v>
      </c>
      <c r="CL7" s="24">
        <v>220.62</v>
      </c>
      <c r="CM7" s="24">
        <v>32.21</v>
      </c>
      <c r="CN7" s="24">
        <v>32.43</v>
      </c>
      <c r="CO7" s="24">
        <v>32.43</v>
      </c>
      <c r="CP7" s="24">
        <v>32.29</v>
      </c>
      <c r="CQ7" s="24">
        <v>32.57</v>
      </c>
      <c r="CR7" s="24">
        <v>42.56</v>
      </c>
      <c r="CS7" s="24">
        <v>42.47</v>
      </c>
      <c r="CT7" s="24">
        <v>42.4</v>
      </c>
      <c r="CU7" s="24">
        <v>42.28</v>
      </c>
      <c r="CV7" s="24">
        <v>41.06</v>
      </c>
      <c r="CW7" s="24">
        <v>42.22</v>
      </c>
      <c r="CX7" s="24">
        <v>85.44</v>
      </c>
      <c r="CY7" s="24">
        <v>85.99</v>
      </c>
      <c r="CZ7" s="24">
        <v>86.55</v>
      </c>
      <c r="DA7" s="24">
        <v>87.28</v>
      </c>
      <c r="DB7" s="24">
        <v>86.35</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116</v>
      </c>
      <c r="E13" t="s">
        <v>117</v>
      </c>
      <c r="F13" t="s">
        <v>116</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2024-02-08T00:13:25Z</cp:lastPrinted>
  <dcterms:created xsi:type="dcterms:W3CDTF">2023-12-12T02:50:48Z</dcterms:created>
  <dcterms:modified xsi:type="dcterms:W3CDTF">2024-02-08T02:07:37Z</dcterms:modified>
  <cp:category/>
</cp:coreProperties>
</file>