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<sst xmlns="http://schemas.openxmlformats.org/spreadsheetml/2006/main" count="194" uniqueCount="63">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</sst>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-552</v>
      </c>
      <c r="C9" s="34">
        <f>C10+C11</f>
        <v>-70</v>
      </c>
      <c r="D9" s="64">
        <f>IF(B9-C9=0,"-",(1-(B9/(B9-C9)))*-1)</f>
        <v>0.14522821576763478</v>
      </c>
      <c r="E9" s="34">
        <f>E10+E11</f>
        <v>-6078</v>
      </c>
      <c r="F9" s="64">
        <f>IF(B9-E9=0,"-",(1-(B9/(B9-E9)))*-1)</f>
        <v>-1.0998914223669924</v>
      </c>
      <c r="G9" s="34">
        <f>G10+G11</f>
        <v>-475</v>
      </c>
      <c r="H9" s="34">
        <f>H10+H11</f>
        <v>240</v>
      </c>
      <c r="I9" s="34">
        <f>I10+I11</f>
        <v>3271</v>
      </c>
      <c r="J9" s="34">
        <f>J10+J11</f>
        <v>715</v>
      </c>
      <c r="K9" s="34">
        <f>K10+K11</f>
        <v>8095</v>
      </c>
      <c r="L9" s="51">
        <f t="shared" ref="L9:L19" si="0">M9-N9</f>
        <v>-11.204615025282408</v>
      </c>
      <c r="M9" s="55">
        <v>5.6612791706690055</v>
      </c>
      <c r="N9" s="55">
        <v>16.865894195951412</v>
      </c>
      <c r="O9" s="34">
        <f t="shared" ref="O9:W9" si="1">O10+O11</f>
        <v>-77</v>
      </c>
      <c r="P9" s="34">
        <f t="shared" si="1"/>
        <v>848</v>
      </c>
      <c r="Q9" s="34">
        <f t="shared" si="1"/>
        <v>15336</v>
      </c>
      <c r="R9" s="34">
        <f t="shared" si="1"/>
        <v>546</v>
      </c>
      <c r="S9" s="34">
        <f t="shared" si="1"/>
        <v>302</v>
      </c>
      <c r="T9" s="34">
        <f t="shared" si="1"/>
        <v>925</v>
      </c>
      <c r="U9" s="34">
        <f t="shared" si="1"/>
        <v>16590</v>
      </c>
      <c r="V9" s="34">
        <f t="shared" si="1"/>
        <v>623</v>
      </c>
      <c r="W9" s="34">
        <f t="shared" si="1"/>
        <v>302</v>
      </c>
      <c r="X9" s="51">
        <v>-1.816327067256303</v>
      </c>
    </row>
    <row r="10" spans="1:24" ht="18.75" customHeight="1" x14ac:dyDescent="0.2">
      <c r="A10" s="6" t="s">
        <v>28</v>
      </c>
      <c r="B10" s="35">
        <f>B20+B21+B22+B23</f>
        <v>-416</v>
      </c>
      <c r="C10" s="35">
        <f>C20+C21+C22+C23</f>
        <v>-107</v>
      </c>
      <c r="D10" s="65">
        <f t="shared" ref="D10:D38" si="2">IF(B10-C10=0,"-",(1-(B10/(B10-C10)))*-1)</f>
        <v>0.34627831715210355</v>
      </c>
      <c r="E10" s="35">
        <f>E20+E21+E22+E23</f>
        <v>-3912</v>
      </c>
      <c r="F10" s="65">
        <f t="shared" ref="F10:F38" si="3">IF(B10-E10=0,"-",(1-(B10/(B10-E10)))*-1)</f>
        <v>-1.1189931350114417</v>
      </c>
      <c r="G10" s="35">
        <f>G20+G21+G22+G23</f>
        <v>-290</v>
      </c>
      <c r="H10" s="35">
        <f>H20+H21+H22+H23</f>
        <v>202</v>
      </c>
      <c r="I10" s="35">
        <f>I20+I21+I22+I23</f>
        <v>2623</v>
      </c>
      <c r="J10" s="35">
        <f>J20+J21+J22+J23</f>
        <v>492</v>
      </c>
      <c r="K10" s="35">
        <f>K20+K21+K22+K23</f>
        <v>5611</v>
      </c>
      <c r="L10" s="48">
        <f t="shared" si="0"/>
        <v>-9.058150355396279</v>
      </c>
      <c r="M10" s="56">
        <v>6.309470247551892</v>
      </c>
      <c r="N10" s="56">
        <v>15.367620602948172</v>
      </c>
      <c r="O10" s="35">
        <f t="shared" ref="O10:W10" si="4">O20+O21+O22+O23</f>
        <v>-126</v>
      </c>
      <c r="P10" s="35">
        <f t="shared" si="4"/>
        <v>626</v>
      </c>
      <c r="Q10" s="35">
        <f t="shared" si="4"/>
        <v>11751</v>
      </c>
      <c r="R10" s="35">
        <f t="shared" si="4"/>
        <v>437</v>
      </c>
      <c r="S10" s="35">
        <f t="shared" si="4"/>
        <v>189</v>
      </c>
      <c r="T10" s="35">
        <f t="shared" si="4"/>
        <v>752</v>
      </c>
      <c r="U10" s="35">
        <f t="shared" si="4"/>
        <v>12675</v>
      </c>
      <c r="V10" s="35">
        <f t="shared" si="4"/>
        <v>538</v>
      </c>
      <c r="W10" s="35">
        <f t="shared" si="4"/>
        <v>214</v>
      </c>
      <c r="X10" s="48">
        <v>-3.9356101544135598</v>
      </c>
    </row>
    <row r="11" spans="1:24" ht="18.75" customHeight="1" x14ac:dyDescent="0.2">
      <c r="A11" s="2" t="s">
        <v>27</v>
      </c>
      <c r="B11" s="36">
        <f>B12+B13+B14+B15+B16</f>
        <v>-136</v>
      </c>
      <c r="C11" s="36">
        <f>C12+C13+C14+C15+C16</f>
        <v>37</v>
      </c>
      <c r="D11" s="66">
        <f t="shared" si="2"/>
        <v>-0.21387283236994215</v>
      </c>
      <c r="E11" s="36">
        <f>E12+E13+E14+E15+E16</f>
        <v>-2166</v>
      </c>
      <c r="F11" s="66">
        <f t="shared" si="3"/>
        <v>-1.0669950738916256</v>
      </c>
      <c r="G11" s="36">
        <f>G12+G13+G14+G15+G16</f>
        <v>-185</v>
      </c>
      <c r="H11" s="36">
        <f>H12+H13+H14+H15+H16</f>
        <v>38</v>
      </c>
      <c r="I11" s="36">
        <f>I12+I13+I14+I15+I16</f>
        <v>648</v>
      </c>
      <c r="J11" s="36">
        <f>J12+J13+J14+J15+J16</f>
        <v>223</v>
      </c>
      <c r="K11" s="36">
        <f>K12+K13+K14+K15+K16</f>
        <v>2484</v>
      </c>
      <c r="L11" s="50">
        <f t="shared" si="0"/>
        <v>-17.8263772462657</v>
      </c>
      <c r="M11" s="57">
        <v>3.6616342451789006</v>
      </c>
      <c r="N11" s="57">
        <v>21.488011491444603</v>
      </c>
      <c r="O11" s="36">
        <f t="shared" ref="O11:W11" si="5">O12+O13+O14+O15+O16</f>
        <v>49</v>
      </c>
      <c r="P11" s="36">
        <f t="shared" si="5"/>
        <v>222</v>
      </c>
      <c r="Q11" s="36">
        <f t="shared" si="5"/>
        <v>3585</v>
      </c>
      <c r="R11" s="36">
        <f t="shared" si="5"/>
        <v>109</v>
      </c>
      <c r="S11" s="36">
        <f t="shared" si="5"/>
        <v>113</v>
      </c>
      <c r="T11" s="36">
        <f t="shared" si="5"/>
        <v>173</v>
      </c>
      <c r="U11" s="36">
        <f t="shared" si="5"/>
        <v>3915</v>
      </c>
      <c r="V11" s="36">
        <f t="shared" si="5"/>
        <v>85</v>
      </c>
      <c r="W11" s="36">
        <f t="shared" si="5"/>
        <v>88</v>
      </c>
      <c r="X11" s="53">
        <v>4.7215810003622671</v>
      </c>
    </row>
    <row r="12" spans="1:24" ht="18.75" customHeight="1" x14ac:dyDescent="0.2">
      <c r="A12" s="6" t="s">
        <v>26</v>
      </c>
      <c r="B12" s="35">
        <f>B24</f>
        <v>-15</v>
      </c>
      <c r="C12" s="35">
        <f>C24</f>
        <v>-5</v>
      </c>
      <c r="D12" s="65">
        <f t="shared" si="2"/>
        <v>0.5</v>
      </c>
      <c r="E12" s="35">
        <f>E24</f>
        <v>-98</v>
      </c>
      <c r="F12" s="65">
        <f t="shared" si="3"/>
        <v>-1.1807228915662651</v>
      </c>
      <c r="G12" s="35">
        <f>G24</f>
        <v>-19</v>
      </c>
      <c r="H12" s="35">
        <f>H24</f>
        <v>5</v>
      </c>
      <c r="I12" s="35">
        <f>I24</f>
        <v>59</v>
      </c>
      <c r="J12" s="35">
        <f>J24</f>
        <v>24</v>
      </c>
      <c r="K12" s="35">
        <f>K24</f>
        <v>191</v>
      </c>
      <c r="L12" s="48">
        <f t="shared" si="0"/>
        <v>-23.154992607983374</v>
      </c>
      <c r="M12" s="56">
        <v>6.0934191073640473</v>
      </c>
      <c r="N12" s="56">
        <v>29.248411715347423</v>
      </c>
      <c r="O12" s="35">
        <f t="shared" ref="O12:W12" si="6">O24</f>
        <v>4</v>
      </c>
      <c r="P12" s="35">
        <f t="shared" si="6"/>
        <v>15</v>
      </c>
      <c r="Q12" s="35">
        <f t="shared" si="6"/>
        <v>323</v>
      </c>
      <c r="R12" s="35">
        <f t="shared" si="6"/>
        <v>6</v>
      </c>
      <c r="S12" s="35">
        <f t="shared" si="6"/>
        <v>9</v>
      </c>
      <c r="T12" s="35">
        <f t="shared" si="6"/>
        <v>11</v>
      </c>
      <c r="U12" s="35">
        <f t="shared" si="6"/>
        <v>289</v>
      </c>
      <c r="V12" s="35">
        <f t="shared" si="6"/>
        <v>7</v>
      </c>
      <c r="W12" s="35">
        <f t="shared" si="6"/>
        <v>4</v>
      </c>
      <c r="X12" s="48">
        <v>4.8747352858912425</v>
      </c>
    </row>
    <row r="13" spans="1:24" ht="18.75" customHeight="1" x14ac:dyDescent="0.2">
      <c r="A13" s="4" t="s">
        <v>25</v>
      </c>
      <c r="B13" s="37">
        <f>B25+B26+B27</f>
        <v>-39</v>
      </c>
      <c r="C13" s="37">
        <f>C25+C26+C27</f>
        <v>-11</v>
      </c>
      <c r="D13" s="67">
        <f t="shared" si="2"/>
        <v>0.39285714285714279</v>
      </c>
      <c r="E13" s="37">
        <f>E25+E26+E27</f>
        <v>-571</v>
      </c>
      <c r="F13" s="67">
        <f t="shared" si="3"/>
        <v>-1.0733082706766917</v>
      </c>
      <c r="G13" s="37">
        <f>G25+G26+G27</f>
        <v>-42</v>
      </c>
      <c r="H13" s="37">
        <f>H25+H26+H27</f>
        <v>0</v>
      </c>
      <c r="I13" s="37">
        <f>I25+I26+I27</f>
        <v>73</v>
      </c>
      <c r="J13" s="37">
        <f>J25+J26+J27</f>
        <v>42</v>
      </c>
      <c r="K13" s="37">
        <f>K25+K26+K27</f>
        <v>469</v>
      </c>
      <c r="L13" s="49">
        <f t="shared" si="0"/>
        <v>-22.753647214854112</v>
      </c>
      <c r="M13" s="58">
        <v>0</v>
      </c>
      <c r="N13" s="58">
        <v>22.753647214854112</v>
      </c>
      <c r="O13" s="37">
        <f t="shared" ref="O13:W13" si="7">O25+O26+O27</f>
        <v>3</v>
      </c>
      <c r="P13" s="37">
        <f t="shared" si="7"/>
        <v>31</v>
      </c>
      <c r="Q13" s="37">
        <f t="shared" si="7"/>
        <v>510</v>
      </c>
      <c r="R13" s="37">
        <f t="shared" si="7"/>
        <v>19</v>
      </c>
      <c r="S13" s="37">
        <f t="shared" si="7"/>
        <v>12</v>
      </c>
      <c r="T13" s="37">
        <f t="shared" si="7"/>
        <v>28</v>
      </c>
      <c r="U13" s="37">
        <f t="shared" si="7"/>
        <v>685</v>
      </c>
      <c r="V13" s="37">
        <f t="shared" si="7"/>
        <v>11</v>
      </c>
      <c r="W13" s="37">
        <f t="shared" si="7"/>
        <v>17</v>
      </c>
      <c r="X13" s="49">
        <v>1.625260515346719</v>
      </c>
    </row>
    <row r="14" spans="1:24" ht="18.75" customHeight="1" x14ac:dyDescent="0.2">
      <c r="A14" s="4" t="s">
        <v>24</v>
      </c>
      <c r="B14" s="37">
        <f>B28+B29+B30+B31</f>
        <v>-49</v>
      </c>
      <c r="C14" s="37">
        <f>C28+C29+C30+C31</f>
        <v>22</v>
      </c>
      <c r="D14" s="67">
        <f t="shared" si="2"/>
        <v>-0.3098591549295775</v>
      </c>
      <c r="E14" s="37">
        <f>E28+E29+E30+E31</f>
        <v>-710</v>
      </c>
      <c r="F14" s="67">
        <f t="shared" si="3"/>
        <v>-1.0741301059001513</v>
      </c>
      <c r="G14" s="37">
        <f>G28+G29+G30+G31</f>
        <v>-56</v>
      </c>
      <c r="H14" s="37">
        <f>H28+H29+H30+H31</f>
        <v>17</v>
      </c>
      <c r="I14" s="37">
        <f>I28+I29+I30+I31</f>
        <v>287</v>
      </c>
      <c r="J14" s="37">
        <f>J28+J29+J30+J31</f>
        <v>73</v>
      </c>
      <c r="K14" s="37">
        <f>K28+K29+K30+K31</f>
        <v>890</v>
      </c>
      <c r="L14" s="49">
        <f t="shared" si="0"/>
        <v>-14.032454844332589</v>
      </c>
      <c r="M14" s="58">
        <v>4.2598523634581067</v>
      </c>
      <c r="N14" s="58">
        <v>18.292307207790696</v>
      </c>
      <c r="O14" s="37">
        <f t="shared" ref="O14:W14" si="8">O28+O29+O30+O31</f>
        <v>7</v>
      </c>
      <c r="P14" s="37">
        <f t="shared" si="8"/>
        <v>87</v>
      </c>
      <c r="Q14" s="37">
        <f t="shared" si="8"/>
        <v>1424</v>
      </c>
      <c r="R14" s="37">
        <f t="shared" si="8"/>
        <v>36</v>
      </c>
      <c r="S14" s="37">
        <f t="shared" si="8"/>
        <v>51</v>
      </c>
      <c r="T14" s="37">
        <f t="shared" si="8"/>
        <v>80</v>
      </c>
      <c r="U14" s="37">
        <f t="shared" si="8"/>
        <v>1531</v>
      </c>
      <c r="V14" s="37">
        <f t="shared" si="8"/>
        <v>35</v>
      </c>
      <c r="W14" s="37">
        <f t="shared" si="8"/>
        <v>45</v>
      </c>
      <c r="X14" s="49">
        <v>1.7540568555415739</v>
      </c>
    </row>
    <row r="15" spans="1:24" ht="18.75" customHeight="1" x14ac:dyDescent="0.2">
      <c r="A15" s="4" t="s">
        <v>23</v>
      </c>
      <c r="B15" s="37">
        <f>B32+B33+B34+B35</f>
        <v>-30</v>
      </c>
      <c r="C15" s="37">
        <f>C32+C33+C34+C35</f>
        <v>9</v>
      </c>
      <c r="D15" s="67">
        <f t="shared" si="2"/>
        <v>-0.23076923076923073</v>
      </c>
      <c r="E15" s="37">
        <f>E32+E33+E34+E35</f>
        <v>-460</v>
      </c>
      <c r="F15" s="67">
        <f t="shared" si="3"/>
        <v>-1.069767441860465</v>
      </c>
      <c r="G15" s="37">
        <f>G32+G33+G34+G35</f>
        <v>-56</v>
      </c>
      <c r="H15" s="37">
        <f>H32+H33+H34+H35</f>
        <v>12</v>
      </c>
      <c r="I15" s="37">
        <f>I32+I33+I34+I35</f>
        <v>197</v>
      </c>
      <c r="J15" s="37">
        <f>J32+J33+J34+J35</f>
        <v>68</v>
      </c>
      <c r="K15" s="39">
        <f>K32+K33+K34+K35</f>
        <v>670</v>
      </c>
      <c r="L15" s="49">
        <f>M15-N15</f>
        <v>-18.528697060865539</v>
      </c>
      <c r="M15" s="58">
        <v>3.9704350844711866</v>
      </c>
      <c r="N15" s="58">
        <v>22.499132145336727</v>
      </c>
      <c r="O15" s="39">
        <f t="shared" ref="O15:W15" si="9">O32+O33+O34+O35</f>
        <v>26</v>
      </c>
      <c r="P15" s="37">
        <f t="shared" si="9"/>
        <v>74</v>
      </c>
      <c r="Q15" s="37">
        <f t="shared" si="9"/>
        <v>1117</v>
      </c>
      <c r="R15" s="37">
        <f t="shared" si="9"/>
        <v>35</v>
      </c>
      <c r="S15" s="37">
        <f t="shared" si="9"/>
        <v>39</v>
      </c>
      <c r="T15" s="37">
        <f>T32+T33+T34+T35</f>
        <v>48</v>
      </c>
      <c r="U15" s="37">
        <f t="shared" si="9"/>
        <v>1104</v>
      </c>
      <c r="V15" s="37">
        <f t="shared" si="9"/>
        <v>27</v>
      </c>
      <c r="W15" s="37">
        <f t="shared" si="9"/>
        <v>21</v>
      </c>
      <c r="X15" s="49">
        <v>8.6026093496875795</v>
      </c>
    </row>
    <row r="16" spans="1:24" ht="18.75" customHeight="1" x14ac:dyDescent="0.2">
      <c r="A16" s="2" t="s">
        <v>22</v>
      </c>
      <c r="B16" s="36">
        <f>B36+B37+B38</f>
        <v>-3</v>
      </c>
      <c r="C16" s="36">
        <f>C36+C37+C38</f>
        <v>22</v>
      </c>
      <c r="D16" s="66">
        <f t="shared" si="2"/>
        <v>-0.88</v>
      </c>
      <c r="E16" s="36">
        <f>E36+E37+E38</f>
        <v>-327</v>
      </c>
      <c r="F16" s="66">
        <f t="shared" si="3"/>
        <v>-1.0092592592592593</v>
      </c>
      <c r="G16" s="36">
        <f>G36+G37+G38</f>
        <v>-12</v>
      </c>
      <c r="H16" s="36">
        <f>H36+H37+H38</f>
        <v>4</v>
      </c>
      <c r="I16" s="36">
        <f>I36+I37+I38</f>
        <v>32</v>
      </c>
      <c r="J16" s="36">
        <f>J36+J37+J38</f>
        <v>16</v>
      </c>
      <c r="K16" s="36">
        <f>K36+K37+K38</f>
        <v>264</v>
      </c>
      <c r="L16" s="50">
        <f t="shared" si="0"/>
        <v>-17.182695241895729</v>
      </c>
      <c r="M16" s="57">
        <v>5.7275650806319094</v>
      </c>
      <c r="N16" s="57">
        <v>22.910260322527638</v>
      </c>
      <c r="O16" s="36">
        <f t="shared" ref="O16:W16" si="10">O36+O37+O38</f>
        <v>9</v>
      </c>
      <c r="P16" s="36">
        <f t="shared" si="10"/>
        <v>15</v>
      </c>
      <c r="Q16" s="36">
        <f t="shared" si="10"/>
        <v>211</v>
      </c>
      <c r="R16" s="36">
        <f t="shared" si="10"/>
        <v>13</v>
      </c>
      <c r="S16" s="36">
        <f t="shared" si="10"/>
        <v>2</v>
      </c>
      <c r="T16" s="36">
        <f t="shared" si="10"/>
        <v>6</v>
      </c>
      <c r="U16" s="36">
        <f t="shared" si="10"/>
        <v>306</v>
      </c>
      <c r="V16" s="36">
        <f t="shared" si="10"/>
        <v>5</v>
      </c>
      <c r="W16" s="36">
        <f t="shared" si="10"/>
        <v>1</v>
      </c>
      <c r="X16" s="53">
        <v>12.8870214314218</v>
      </c>
    </row>
    <row r="17" spans="1:24" ht="18.75" customHeight="1" x14ac:dyDescent="0.2">
      <c r="A17" s="6" t="s">
        <v>21</v>
      </c>
      <c r="B17" s="35">
        <f>B12+B13+B20</f>
        <v>-269</v>
      </c>
      <c r="C17" s="35">
        <f>C12+C13+C20</f>
        <v>-77</v>
      </c>
      <c r="D17" s="65">
        <f t="shared" si="2"/>
        <v>0.40104166666666674</v>
      </c>
      <c r="E17" s="35">
        <f>E12+E13+E20</f>
        <v>-2624</v>
      </c>
      <c r="F17" s="65">
        <f t="shared" si="3"/>
        <v>-1.1142250530785562</v>
      </c>
      <c r="G17" s="35">
        <f>G12+G13+G20</f>
        <v>-187</v>
      </c>
      <c r="H17" s="35">
        <f>H12+H13+H20</f>
        <v>92</v>
      </c>
      <c r="I17" s="35">
        <f>I12+I13+I20</f>
        <v>1237</v>
      </c>
      <c r="J17" s="35">
        <f>J12+J13+J20</f>
        <v>279</v>
      </c>
      <c r="K17" s="35">
        <f>K12+K13+K20</f>
        <v>3095</v>
      </c>
      <c r="L17" s="48">
        <f t="shared" si="0"/>
        <v>-10.875893850309868</v>
      </c>
      <c r="M17" s="56">
        <v>5.3507071349118069</v>
      </c>
      <c r="N17" s="56">
        <v>16.226600985221676</v>
      </c>
      <c r="O17" s="35">
        <f t="shared" ref="O17:W17" si="11">O12+O13+O20</f>
        <v>-82</v>
      </c>
      <c r="P17" s="35">
        <f t="shared" si="11"/>
        <v>264</v>
      </c>
      <c r="Q17" s="35">
        <f t="shared" si="11"/>
        <v>5273</v>
      </c>
      <c r="R17" s="35">
        <f t="shared" si="11"/>
        <v>195</v>
      </c>
      <c r="S17" s="35">
        <f t="shared" si="11"/>
        <v>69</v>
      </c>
      <c r="T17" s="35">
        <f t="shared" si="11"/>
        <v>346</v>
      </c>
      <c r="U17" s="35">
        <f t="shared" si="11"/>
        <v>6039</v>
      </c>
      <c r="V17" s="35">
        <f t="shared" si="11"/>
        <v>236</v>
      </c>
      <c r="W17" s="35">
        <f t="shared" si="11"/>
        <v>110</v>
      </c>
      <c r="X17" s="48">
        <v>-4.7691085332909537</v>
      </c>
    </row>
    <row r="18" spans="1:24" ht="18.75" customHeight="1" x14ac:dyDescent="0.2">
      <c r="A18" s="4" t="s">
        <v>20</v>
      </c>
      <c r="B18" s="37">
        <f>B14+B22</f>
        <v>-98</v>
      </c>
      <c r="C18" s="37">
        <f>C14+C22</f>
        <v>3</v>
      </c>
      <c r="D18" s="67">
        <f t="shared" si="2"/>
        <v>-2.9702970297029729E-2</v>
      </c>
      <c r="E18" s="37">
        <f>E14+E22</f>
        <v>-1394</v>
      </c>
      <c r="F18" s="67">
        <f t="shared" si="3"/>
        <v>-1.0756172839506173</v>
      </c>
      <c r="G18" s="37">
        <f>G14+G22</f>
        <v>-118</v>
      </c>
      <c r="H18" s="37">
        <f>H14+H22</f>
        <v>35</v>
      </c>
      <c r="I18" s="37">
        <f>I14+I22</f>
        <v>565</v>
      </c>
      <c r="J18" s="37">
        <f>J14+J22</f>
        <v>153</v>
      </c>
      <c r="K18" s="37">
        <f>K14+K22</f>
        <v>1668</v>
      </c>
      <c r="L18" s="49">
        <f t="shared" si="0"/>
        <v>-15.740013521221208</v>
      </c>
      <c r="M18" s="58">
        <v>4.6686480783283244</v>
      </c>
      <c r="N18" s="58">
        <v>20.408661599549532</v>
      </c>
      <c r="O18" s="37">
        <f t="shared" ref="O18:W18" si="12">O14+O22</f>
        <v>20</v>
      </c>
      <c r="P18" s="37">
        <f t="shared" si="12"/>
        <v>176</v>
      </c>
      <c r="Q18" s="37">
        <f t="shared" si="12"/>
        <v>2709</v>
      </c>
      <c r="R18" s="37">
        <f t="shared" si="12"/>
        <v>83</v>
      </c>
      <c r="S18" s="37">
        <f t="shared" si="12"/>
        <v>93</v>
      </c>
      <c r="T18" s="37">
        <f t="shared" si="12"/>
        <v>156</v>
      </c>
      <c r="U18" s="37">
        <f t="shared" si="12"/>
        <v>3000</v>
      </c>
      <c r="V18" s="37">
        <f t="shared" si="12"/>
        <v>80</v>
      </c>
      <c r="W18" s="37">
        <f t="shared" si="12"/>
        <v>76</v>
      </c>
      <c r="X18" s="49">
        <v>2.6677989019018966</v>
      </c>
    </row>
    <row r="19" spans="1:24" ht="18.75" customHeight="1" x14ac:dyDescent="0.2">
      <c r="A19" s="2" t="s">
        <v>19</v>
      </c>
      <c r="B19" s="36">
        <f>B15+B16+B21+B23</f>
        <v>-185</v>
      </c>
      <c r="C19" s="36">
        <f>C15+C16+C21+C23</f>
        <v>4</v>
      </c>
      <c r="D19" s="66">
        <f t="shared" si="2"/>
        <v>-2.1164021164021163E-2</v>
      </c>
      <c r="E19" s="36">
        <f>E15+E16+E21+E23</f>
        <v>-2060</v>
      </c>
      <c r="F19" s="66">
        <f t="shared" si="3"/>
        <v>-1.0986666666666667</v>
      </c>
      <c r="G19" s="36">
        <f>G15+G16+G21+G23</f>
        <v>-170</v>
      </c>
      <c r="H19" s="36">
        <f>H15+H16+H21+H23</f>
        <v>113</v>
      </c>
      <c r="I19" s="36">
        <f>I15+I16+I21+I23</f>
        <v>1469</v>
      </c>
      <c r="J19" s="36">
        <f>J15+J16+J21+J23</f>
        <v>283</v>
      </c>
      <c r="K19" s="38">
        <f>K15+K16+K21+K23</f>
        <v>3332</v>
      </c>
      <c r="L19" s="50">
        <f t="shared" si="0"/>
        <v>-9.6031960028973202</v>
      </c>
      <c r="M19" s="57">
        <v>6.3833008725141003</v>
      </c>
      <c r="N19" s="57">
        <v>15.986496875411421</v>
      </c>
      <c r="O19" s="38">
        <f t="shared" ref="O19:W19" si="13">O15+O16+O21+O23</f>
        <v>-15</v>
      </c>
      <c r="P19" s="38">
        <f>P15+P16+P21+P23</f>
        <v>408</v>
      </c>
      <c r="Q19" s="36">
        <f t="shared" si="13"/>
        <v>7354</v>
      </c>
      <c r="R19" s="36">
        <f t="shared" si="13"/>
        <v>268</v>
      </c>
      <c r="S19" s="36">
        <f t="shared" si="13"/>
        <v>140</v>
      </c>
      <c r="T19" s="36">
        <f t="shared" si="13"/>
        <v>423</v>
      </c>
      <c r="U19" s="36">
        <f t="shared" si="13"/>
        <v>7551</v>
      </c>
      <c r="V19" s="36">
        <f t="shared" si="13"/>
        <v>307</v>
      </c>
      <c r="W19" s="36">
        <f t="shared" si="13"/>
        <v>116</v>
      </c>
      <c r="X19" s="53">
        <v>-0.84734082378505704</v>
      </c>
    </row>
    <row r="20" spans="1:24" ht="18.75" customHeight="1" x14ac:dyDescent="0.2">
      <c r="A20" s="5" t="s">
        <v>18</v>
      </c>
      <c r="B20" s="40">
        <f>G20+O20</f>
        <v>-215</v>
      </c>
      <c r="C20" s="40">
        <v>-61</v>
      </c>
      <c r="D20" s="68">
        <f t="shared" si="2"/>
        <v>0.39610389610389607</v>
      </c>
      <c r="E20" s="40">
        <f>I20-K20+Q20-U20</f>
        <v>-1955</v>
      </c>
      <c r="F20" s="68">
        <f t="shared" si="3"/>
        <v>-1.1235632183908046</v>
      </c>
      <c r="G20" s="40">
        <f>H20-J20</f>
        <v>-126</v>
      </c>
      <c r="H20" s="40">
        <v>87</v>
      </c>
      <c r="I20" s="40">
        <v>1105</v>
      </c>
      <c r="J20" s="40">
        <v>213</v>
      </c>
      <c r="K20" s="40">
        <v>2435</v>
      </c>
      <c r="L20" s="48">
        <f>M20-N20</f>
        <v>-8.6731619464173271</v>
      </c>
      <c r="M20" s="56">
        <v>5.988611820145298</v>
      </c>
      <c r="N20" s="56">
        <v>14.661773766562625</v>
      </c>
      <c r="O20" s="40">
        <f>P20-T20</f>
        <v>-89</v>
      </c>
      <c r="P20" s="40">
        <f>R20+S20</f>
        <v>218</v>
      </c>
      <c r="Q20" s="41">
        <v>4440</v>
      </c>
      <c r="R20" s="41">
        <v>170</v>
      </c>
      <c r="S20" s="41">
        <v>48</v>
      </c>
      <c r="T20" s="41">
        <f>SUM(V20:W20)</f>
        <v>307</v>
      </c>
      <c r="U20" s="41">
        <v>5065</v>
      </c>
      <c r="V20" s="41">
        <v>218</v>
      </c>
      <c r="W20" s="41">
        <v>89</v>
      </c>
      <c r="X20" s="52">
        <v>-6.1262810573900168</v>
      </c>
    </row>
    <row r="21" spans="1:24" ht="18.75" customHeight="1" x14ac:dyDescent="0.2">
      <c r="A21" s="3" t="s">
        <v>17</v>
      </c>
      <c r="B21" s="42">
        <f t="shared" ref="B21:B38" si="14">G21+O21</f>
        <v>-131</v>
      </c>
      <c r="C21" s="42">
        <v>-45</v>
      </c>
      <c r="D21" s="69">
        <f t="shared" si="2"/>
        <v>0.52325581395348841</v>
      </c>
      <c r="E21" s="42">
        <f t="shared" ref="E21:E38" si="15">I21-K21+Q21-U21</f>
        <v>-967</v>
      </c>
      <c r="F21" s="69">
        <f t="shared" si="3"/>
        <v>-1.1566985645933014</v>
      </c>
      <c r="G21" s="42">
        <f t="shared" ref="G21:G38" si="16">H21-J21</f>
        <v>-68</v>
      </c>
      <c r="H21" s="42">
        <v>87</v>
      </c>
      <c r="I21" s="42">
        <v>1065</v>
      </c>
      <c r="J21" s="42">
        <v>155</v>
      </c>
      <c r="K21" s="42">
        <v>1886</v>
      </c>
      <c r="L21" s="49">
        <f t="shared" ref="L21:L38" si="17">M21-N21</f>
        <v>-5.9273753620955212</v>
      </c>
      <c r="M21" s="58">
        <v>7.5835537720927988</v>
      </c>
      <c r="N21" s="58">
        <v>13.51092913418832</v>
      </c>
      <c r="O21" s="42">
        <f t="shared" ref="O21:O38" si="18">P21-T21</f>
        <v>-63</v>
      </c>
      <c r="P21" s="42">
        <f t="shared" ref="P21:P38" si="19">R21+S21</f>
        <v>254</v>
      </c>
      <c r="Q21" s="42">
        <v>4799</v>
      </c>
      <c r="R21" s="42">
        <v>179</v>
      </c>
      <c r="S21" s="42">
        <v>75</v>
      </c>
      <c r="T21" s="42">
        <f t="shared" ref="T21:T38" si="20">SUM(V21:W21)</f>
        <v>317</v>
      </c>
      <c r="U21" s="42">
        <v>4945</v>
      </c>
      <c r="V21" s="42">
        <v>237</v>
      </c>
      <c r="W21" s="42">
        <v>80</v>
      </c>
      <c r="X21" s="49">
        <v>-5.4915389384120239</v>
      </c>
    </row>
    <row r="22" spans="1:24" ht="18.75" customHeight="1" x14ac:dyDescent="0.2">
      <c r="A22" s="3" t="s">
        <v>16</v>
      </c>
      <c r="B22" s="42">
        <f t="shared" si="14"/>
        <v>-49</v>
      </c>
      <c r="C22" s="42">
        <v>-19</v>
      </c>
      <c r="D22" s="69">
        <f t="shared" si="2"/>
        <v>0.6333333333333333</v>
      </c>
      <c r="E22" s="42">
        <f t="shared" si="15"/>
        <v>-684</v>
      </c>
      <c r="F22" s="69">
        <f t="shared" si="3"/>
        <v>-1.0771653543307087</v>
      </c>
      <c r="G22" s="42">
        <f t="shared" si="16"/>
        <v>-62</v>
      </c>
      <c r="H22" s="42">
        <v>18</v>
      </c>
      <c r="I22" s="42">
        <v>278</v>
      </c>
      <c r="J22" s="42">
        <v>80</v>
      </c>
      <c r="K22" s="42">
        <v>778</v>
      </c>
      <c r="L22" s="49">
        <f t="shared" si="17"/>
        <v>-17.683625813480297</v>
      </c>
      <c r="M22" s="58">
        <v>5.13395588133299</v>
      </c>
      <c r="N22" s="58">
        <v>22.817581694813288</v>
      </c>
      <c r="O22" s="42">
        <f t="shared" si="18"/>
        <v>13</v>
      </c>
      <c r="P22" s="42">
        <f t="shared" si="19"/>
        <v>89</v>
      </c>
      <c r="Q22" s="42">
        <v>1285</v>
      </c>
      <c r="R22" s="42">
        <v>47</v>
      </c>
      <c r="S22" s="42">
        <v>42</v>
      </c>
      <c r="T22" s="42">
        <f t="shared" si="20"/>
        <v>76</v>
      </c>
      <c r="U22" s="42">
        <v>1469</v>
      </c>
      <c r="V22" s="42">
        <v>45</v>
      </c>
      <c r="W22" s="42">
        <v>31</v>
      </c>
      <c r="X22" s="49">
        <v>3.7078570254071614</v>
      </c>
    </row>
    <row r="23" spans="1:24" ht="18.75" customHeight="1" x14ac:dyDescent="0.2">
      <c r="A23" s="1" t="s">
        <v>15</v>
      </c>
      <c r="B23" s="43">
        <f t="shared" si="14"/>
        <v>-21</v>
      </c>
      <c r="C23" s="43">
        <v>18</v>
      </c>
      <c r="D23" s="70">
        <f t="shared" si="2"/>
        <v>-0.46153846153846156</v>
      </c>
      <c r="E23" s="43">
        <f t="shared" si="15"/>
        <v>-306</v>
      </c>
      <c r="F23" s="70">
        <f t="shared" si="3"/>
        <v>-1.0736842105263158</v>
      </c>
      <c r="G23" s="43">
        <f t="shared" si="16"/>
        <v>-34</v>
      </c>
      <c r="H23" s="43">
        <v>10</v>
      </c>
      <c r="I23" s="43">
        <v>175</v>
      </c>
      <c r="J23" s="43">
        <v>44</v>
      </c>
      <c r="K23" s="44">
        <v>512</v>
      </c>
      <c r="L23" s="50">
        <f t="shared" si="17"/>
        <v>-13.548353380773619</v>
      </c>
      <c r="M23" s="57">
        <v>3.9848098178745941</v>
      </c>
      <c r="N23" s="57">
        <v>17.533163198648214</v>
      </c>
      <c r="O23" s="44">
        <f t="shared" si="18"/>
        <v>13</v>
      </c>
      <c r="P23" s="44">
        <f t="shared" si="19"/>
        <v>65</v>
      </c>
      <c r="Q23" s="43">
        <v>1227</v>
      </c>
      <c r="R23" s="43">
        <v>41</v>
      </c>
      <c r="S23" s="43">
        <v>24</v>
      </c>
      <c r="T23" s="43">
        <f t="shared" si="20"/>
        <v>52</v>
      </c>
      <c r="U23" s="43">
        <v>1196</v>
      </c>
      <c r="V23" s="43">
        <v>38</v>
      </c>
      <c r="W23" s="43">
        <v>14</v>
      </c>
      <c r="X23" s="54">
        <v>5.1802527632369681</v>
      </c>
    </row>
    <row r="24" spans="1:24" ht="18.75" customHeight="1" x14ac:dyDescent="0.2">
      <c r="A24" s="7" t="s">
        <v>14</v>
      </c>
      <c r="B24" s="45">
        <f t="shared" si="14"/>
        <v>-15</v>
      </c>
      <c r="C24" s="45">
        <v>-5</v>
      </c>
      <c r="D24" s="71">
        <f t="shared" si="2"/>
        <v>0.5</v>
      </c>
      <c r="E24" s="40">
        <f t="shared" si="15"/>
        <v>-98</v>
      </c>
      <c r="F24" s="71">
        <f t="shared" si="3"/>
        <v>-1.1807228915662651</v>
      </c>
      <c r="G24" s="40">
        <f t="shared" si="16"/>
        <v>-19</v>
      </c>
      <c r="H24" s="45">
        <v>5</v>
      </c>
      <c r="I24" s="45">
        <v>59</v>
      </c>
      <c r="J24" s="45">
        <v>24</v>
      </c>
      <c r="K24" s="46">
        <v>191</v>
      </c>
      <c r="L24" s="51">
        <f t="shared" si="17"/>
        <v>-23.154992607983374</v>
      </c>
      <c r="M24" s="55">
        <v>6.0934191073640473</v>
      </c>
      <c r="N24" s="55">
        <v>29.248411715347423</v>
      </c>
      <c r="O24" s="40">
        <f t="shared" si="18"/>
        <v>4</v>
      </c>
      <c r="P24" s="45">
        <f t="shared" si="19"/>
        <v>15</v>
      </c>
      <c r="Q24" s="45">
        <v>323</v>
      </c>
      <c r="R24" s="45">
        <v>6</v>
      </c>
      <c r="S24" s="45">
        <v>9</v>
      </c>
      <c r="T24" s="45">
        <f t="shared" si="20"/>
        <v>11</v>
      </c>
      <c r="U24" s="45">
        <v>289</v>
      </c>
      <c r="V24" s="45">
        <v>7</v>
      </c>
      <c r="W24" s="45">
        <v>4</v>
      </c>
      <c r="X24" s="51">
        <v>4.8747352858912425</v>
      </c>
    </row>
    <row r="25" spans="1:24" ht="18.75" customHeight="1" x14ac:dyDescent="0.2">
      <c r="A25" s="5" t="s">
        <v>13</v>
      </c>
      <c r="B25" s="40">
        <f t="shared" si="14"/>
        <v>-7</v>
      </c>
      <c r="C25" s="40">
        <v>-3</v>
      </c>
      <c r="D25" s="68">
        <f t="shared" si="2"/>
        <v>0.75</v>
      </c>
      <c r="E25" s="40">
        <f t="shared" si="15"/>
        <v>-86</v>
      </c>
      <c r="F25" s="68">
        <f t="shared" si="3"/>
        <v>-1.0886075949367089</v>
      </c>
      <c r="G25" s="40">
        <f t="shared" si="16"/>
        <v>-6</v>
      </c>
      <c r="H25" s="40">
        <v>0</v>
      </c>
      <c r="I25" s="40">
        <v>7</v>
      </c>
      <c r="J25" s="40">
        <v>6</v>
      </c>
      <c r="K25" s="40">
        <v>63</v>
      </c>
      <c r="L25" s="48">
        <f t="shared" si="17"/>
        <v>-29.88324306670658</v>
      </c>
      <c r="M25" s="56">
        <v>0</v>
      </c>
      <c r="N25" s="56">
        <v>29.88324306670658</v>
      </c>
      <c r="O25" s="40">
        <f t="shared" si="18"/>
        <v>-1</v>
      </c>
      <c r="P25" s="40">
        <f t="shared" si="19"/>
        <v>5</v>
      </c>
      <c r="Q25" s="40">
        <v>53</v>
      </c>
      <c r="R25" s="40">
        <v>3</v>
      </c>
      <c r="S25" s="40">
        <v>2</v>
      </c>
      <c r="T25" s="40">
        <f t="shared" si="20"/>
        <v>6</v>
      </c>
      <c r="U25" s="40">
        <v>83</v>
      </c>
      <c r="V25" s="40">
        <v>3</v>
      </c>
      <c r="W25" s="40">
        <v>3</v>
      </c>
      <c r="X25" s="52">
        <v>-4.9805405111177592</v>
      </c>
    </row>
    <row r="26" spans="1:24" ht="18.75" customHeight="1" x14ac:dyDescent="0.2">
      <c r="A26" s="3" t="s">
        <v>12</v>
      </c>
      <c r="B26" s="42">
        <f t="shared" si="14"/>
        <v>-14</v>
      </c>
      <c r="C26" s="42">
        <v>-4</v>
      </c>
      <c r="D26" s="69">
        <f t="shared" si="2"/>
        <v>0.39999999999999991</v>
      </c>
      <c r="E26" s="42">
        <f t="shared" si="15"/>
        <v>-163</v>
      </c>
      <c r="F26" s="69">
        <f t="shared" si="3"/>
        <v>-1.0939597315436242</v>
      </c>
      <c r="G26" s="42">
        <f t="shared" si="16"/>
        <v>-16</v>
      </c>
      <c r="H26" s="42">
        <v>0</v>
      </c>
      <c r="I26" s="42">
        <v>14</v>
      </c>
      <c r="J26" s="42">
        <v>16</v>
      </c>
      <c r="K26" s="42">
        <v>152</v>
      </c>
      <c r="L26" s="49">
        <f t="shared" si="17"/>
        <v>-34.330335682209899</v>
      </c>
      <c r="M26" s="58">
        <v>0</v>
      </c>
      <c r="N26" s="58">
        <v>34.330335682209899</v>
      </c>
      <c r="O26" s="42">
        <f t="shared" si="18"/>
        <v>2</v>
      </c>
      <c r="P26" s="42">
        <f t="shared" si="19"/>
        <v>5</v>
      </c>
      <c r="Q26" s="42">
        <v>165</v>
      </c>
      <c r="R26" s="42">
        <v>5</v>
      </c>
      <c r="S26" s="42">
        <v>0</v>
      </c>
      <c r="T26" s="42">
        <f t="shared" si="20"/>
        <v>3</v>
      </c>
      <c r="U26" s="42">
        <v>190</v>
      </c>
      <c r="V26" s="42">
        <v>2</v>
      </c>
      <c r="W26" s="42">
        <v>1</v>
      </c>
      <c r="X26" s="49">
        <v>4.2912919602762383</v>
      </c>
    </row>
    <row r="27" spans="1:24" ht="18.75" customHeight="1" x14ac:dyDescent="0.2">
      <c r="A27" s="1" t="s">
        <v>11</v>
      </c>
      <c r="B27" s="43">
        <f t="shared" si="14"/>
        <v>-18</v>
      </c>
      <c r="C27" s="43">
        <v>-4</v>
      </c>
      <c r="D27" s="70">
        <f t="shared" si="2"/>
        <v>0.28571428571428581</v>
      </c>
      <c r="E27" s="43">
        <f t="shared" si="15"/>
        <v>-322</v>
      </c>
      <c r="F27" s="70">
        <f t="shared" si="3"/>
        <v>-1.0592105263157894</v>
      </c>
      <c r="G27" s="43">
        <f t="shared" si="16"/>
        <v>-20</v>
      </c>
      <c r="H27" s="43">
        <v>0</v>
      </c>
      <c r="I27" s="43">
        <v>52</v>
      </c>
      <c r="J27" s="44">
        <v>20</v>
      </c>
      <c r="K27" s="44">
        <v>254</v>
      </c>
      <c r="L27" s="50">
        <f t="shared" si="17"/>
        <v>-16.963292547274751</v>
      </c>
      <c r="M27" s="57">
        <v>0</v>
      </c>
      <c r="N27" s="57">
        <v>16.963292547274751</v>
      </c>
      <c r="O27" s="44">
        <f t="shared" si="18"/>
        <v>2</v>
      </c>
      <c r="P27" s="44">
        <f t="shared" si="19"/>
        <v>21</v>
      </c>
      <c r="Q27" s="47">
        <v>292</v>
      </c>
      <c r="R27" s="47">
        <v>11</v>
      </c>
      <c r="S27" s="47">
        <v>10</v>
      </c>
      <c r="T27" s="47">
        <f t="shared" si="20"/>
        <v>19</v>
      </c>
      <c r="U27" s="47">
        <v>412</v>
      </c>
      <c r="V27" s="47">
        <v>6</v>
      </c>
      <c r="W27" s="47">
        <v>13</v>
      </c>
      <c r="X27" s="54">
        <v>1.6963292547274769</v>
      </c>
    </row>
    <row r="28" spans="1:24" ht="18.75" customHeight="1" x14ac:dyDescent="0.2">
      <c r="A28" s="5" t="s">
        <v>10</v>
      </c>
      <c r="B28" s="40">
        <f t="shared" si="14"/>
        <v>-14</v>
      </c>
      <c r="C28" s="40">
        <v>-6</v>
      </c>
      <c r="D28" s="68">
        <f t="shared" si="2"/>
        <v>0.75</v>
      </c>
      <c r="E28" s="40">
        <f t="shared" si="15"/>
        <v>-135</v>
      </c>
      <c r="F28" s="68">
        <f t="shared" si="3"/>
        <v>-1.115702479338843</v>
      </c>
      <c r="G28" s="40">
        <f>H28-J28</f>
        <v>-14</v>
      </c>
      <c r="H28" s="40">
        <v>1</v>
      </c>
      <c r="I28" s="40">
        <v>14</v>
      </c>
      <c r="J28" s="40">
        <v>15</v>
      </c>
      <c r="K28" s="40">
        <v>130</v>
      </c>
      <c r="L28" s="48">
        <f t="shared" si="17"/>
        <v>-31.546090907411859</v>
      </c>
      <c r="M28" s="56">
        <v>2.2532922076722754</v>
      </c>
      <c r="N28" s="56">
        <v>33.799383115084133</v>
      </c>
      <c r="O28" s="40">
        <f t="shared" si="18"/>
        <v>0</v>
      </c>
      <c r="P28" s="40">
        <f t="shared" si="19"/>
        <v>6</v>
      </c>
      <c r="Q28" s="40">
        <v>133</v>
      </c>
      <c r="R28" s="40">
        <v>4</v>
      </c>
      <c r="S28" s="40">
        <v>2</v>
      </c>
      <c r="T28" s="40">
        <f t="shared" si="20"/>
        <v>6</v>
      </c>
      <c r="U28" s="40">
        <v>152</v>
      </c>
      <c r="V28" s="40">
        <v>2</v>
      </c>
      <c r="W28" s="40">
        <v>4</v>
      </c>
      <c r="X28" s="48">
        <v>0</v>
      </c>
    </row>
    <row r="29" spans="1:24" ht="18.75" customHeight="1" x14ac:dyDescent="0.2">
      <c r="A29" s="3" t="s">
        <v>9</v>
      </c>
      <c r="B29" s="42">
        <f t="shared" si="14"/>
        <v>-4</v>
      </c>
      <c r="C29" s="42">
        <v>25</v>
      </c>
      <c r="D29" s="69">
        <f t="shared" si="2"/>
        <v>-0.86206896551724133</v>
      </c>
      <c r="E29" s="42">
        <f t="shared" si="15"/>
        <v>-148</v>
      </c>
      <c r="F29" s="69">
        <f t="shared" si="3"/>
        <v>-1.0277777777777777</v>
      </c>
      <c r="G29" s="42">
        <f t="shared" si="16"/>
        <v>-11</v>
      </c>
      <c r="H29" s="42">
        <v>8</v>
      </c>
      <c r="I29" s="42">
        <v>115</v>
      </c>
      <c r="J29" s="42">
        <v>19</v>
      </c>
      <c r="K29" s="42">
        <v>254</v>
      </c>
      <c r="L29" s="49">
        <f t="shared" si="17"/>
        <v>-8.896352848887954</v>
      </c>
      <c r="M29" s="58">
        <v>6.4700747991912406</v>
      </c>
      <c r="N29" s="58">
        <v>15.366427648079195</v>
      </c>
      <c r="O29" s="41">
        <f t="shared" si="18"/>
        <v>7</v>
      </c>
      <c r="P29" s="41">
        <f t="shared" si="19"/>
        <v>33</v>
      </c>
      <c r="Q29" s="42">
        <v>475</v>
      </c>
      <c r="R29" s="42">
        <v>10</v>
      </c>
      <c r="S29" s="42">
        <v>23</v>
      </c>
      <c r="T29" s="42">
        <f t="shared" si="20"/>
        <v>26</v>
      </c>
      <c r="U29" s="42">
        <v>484</v>
      </c>
      <c r="V29" s="42">
        <v>5</v>
      </c>
      <c r="W29" s="42">
        <v>21</v>
      </c>
      <c r="X29" s="49">
        <v>5.661315449292335</v>
      </c>
    </row>
    <row r="30" spans="1:24" ht="18.75" customHeight="1" x14ac:dyDescent="0.2">
      <c r="A30" s="3" t="s">
        <v>8</v>
      </c>
      <c r="B30" s="42">
        <f t="shared" si="14"/>
        <v>-22</v>
      </c>
      <c r="C30" s="42">
        <v>7</v>
      </c>
      <c r="D30" s="69">
        <f t="shared" si="2"/>
        <v>-0.24137931034482762</v>
      </c>
      <c r="E30" s="42">
        <f t="shared" si="15"/>
        <v>-243</v>
      </c>
      <c r="F30" s="69">
        <f t="shared" si="3"/>
        <v>-1.0995475113122173</v>
      </c>
      <c r="G30" s="42">
        <f t="shared" si="16"/>
        <v>-22</v>
      </c>
      <c r="H30" s="42">
        <v>3</v>
      </c>
      <c r="I30" s="42">
        <v>83</v>
      </c>
      <c r="J30" s="42">
        <v>25</v>
      </c>
      <c r="K30" s="42">
        <v>301</v>
      </c>
      <c r="L30" s="52">
        <f t="shared" si="17"/>
        <v>-18.029556650246306</v>
      </c>
      <c r="M30" s="59">
        <v>2.458575906851769</v>
      </c>
      <c r="N30" s="59">
        <v>20.488132557098076</v>
      </c>
      <c r="O30" s="42">
        <f t="shared" si="18"/>
        <v>0</v>
      </c>
      <c r="P30" s="42">
        <f t="shared" si="19"/>
        <v>23</v>
      </c>
      <c r="Q30" s="42">
        <v>475</v>
      </c>
      <c r="R30" s="42">
        <v>15</v>
      </c>
      <c r="S30" s="42">
        <v>8</v>
      </c>
      <c r="T30" s="42">
        <f t="shared" si="20"/>
        <v>23</v>
      </c>
      <c r="U30" s="42">
        <v>500</v>
      </c>
      <c r="V30" s="42">
        <v>14</v>
      </c>
      <c r="W30" s="42">
        <v>9</v>
      </c>
      <c r="X30" s="49">
        <v>0</v>
      </c>
    </row>
    <row r="31" spans="1:24" ht="18.75" customHeight="1" x14ac:dyDescent="0.2">
      <c r="A31" s="1" t="s">
        <v>7</v>
      </c>
      <c r="B31" s="43">
        <f t="shared" si="14"/>
        <v>-9</v>
      </c>
      <c r="C31" s="43">
        <v>-4</v>
      </c>
      <c r="D31" s="70">
        <f t="shared" si="2"/>
        <v>0.8</v>
      </c>
      <c r="E31" s="43">
        <f t="shared" si="15"/>
        <v>-184</v>
      </c>
      <c r="F31" s="70">
        <f t="shared" si="3"/>
        <v>-1.0514285714285714</v>
      </c>
      <c r="G31" s="43">
        <f t="shared" si="16"/>
        <v>-9</v>
      </c>
      <c r="H31" s="43">
        <v>5</v>
      </c>
      <c r="I31" s="43">
        <v>75</v>
      </c>
      <c r="J31" s="43">
        <v>14</v>
      </c>
      <c r="K31" s="44">
        <v>205</v>
      </c>
      <c r="L31" s="50">
        <f t="shared" si="17"/>
        <v>-8.2548115477145139</v>
      </c>
      <c r="M31" s="57">
        <v>4.5860064153969526</v>
      </c>
      <c r="N31" s="57">
        <v>12.840817963111467</v>
      </c>
      <c r="O31" s="43">
        <f t="shared" si="18"/>
        <v>0</v>
      </c>
      <c r="P31" s="43">
        <f t="shared" si="19"/>
        <v>25</v>
      </c>
      <c r="Q31" s="43">
        <v>341</v>
      </c>
      <c r="R31" s="43">
        <v>7</v>
      </c>
      <c r="S31" s="43">
        <v>18</v>
      </c>
      <c r="T31" s="43">
        <f t="shared" si="20"/>
        <v>25</v>
      </c>
      <c r="U31" s="43">
        <v>395</v>
      </c>
      <c r="V31" s="43">
        <v>14</v>
      </c>
      <c r="W31" s="43">
        <v>11</v>
      </c>
      <c r="X31" s="53">
        <v>0</v>
      </c>
    </row>
    <row r="32" spans="1:24" ht="18.75" customHeight="1" x14ac:dyDescent="0.2">
      <c r="A32" s="5" t="s">
        <v>6</v>
      </c>
      <c r="B32" s="40">
        <f t="shared" si="14"/>
        <v>6</v>
      </c>
      <c r="C32" s="40">
        <v>18</v>
      </c>
      <c r="D32" s="68">
        <f t="shared" si="2"/>
        <v>-1.5</v>
      </c>
      <c r="E32" s="40">
        <f t="shared" si="15"/>
        <v>-2</v>
      </c>
      <c r="F32" s="68">
        <f t="shared" si="3"/>
        <v>-0.25</v>
      </c>
      <c r="G32" s="40">
        <f t="shared" si="16"/>
        <v>-1</v>
      </c>
      <c r="H32" s="40">
        <v>4</v>
      </c>
      <c r="I32" s="40">
        <v>26</v>
      </c>
      <c r="J32" s="40">
        <v>5</v>
      </c>
      <c r="K32" s="40">
        <v>38</v>
      </c>
      <c r="L32" s="48">
        <f t="shared" si="17"/>
        <v>-3.5361977178964494</v>
      </c>
      <c r="M32" s="56">
        <v>14.14479087158578</v>
      </c>
      <c r="N32" s="56">
        <v>17.680988589482229</v>
      </c>
      <c r="O32" s="40">
        <f t="shared" si="18"/>
        <v>7</v>
      </c>
      <c r="P32" s="40">
        <f t="shared" si="19"/>
        <v>10</v>
      </c>
      <c r="Q32" s="41">
        <v>152</v>
      </c>
      <c r="R32" s="41">
        <v>5</v>
      </c>
      <c r="S32" s="41">
        <v>5</v>
      </c>
      <c r="T32" s="41">
        <f t="shared" si="20"/>
        <v>3</v>
      </c>
      <c r="U32" s="41">
        <v>142</v>
      </c>
      <c r="V32" s="41">
        <v>2</v>
      </c>
      <c r="W32" s="41">
        <v>1</v>
      </c>
      <c r="X32" s="52">
        <v>24.753384025275125</v>
      </c>
    </row>
    <row r="33" spans="1:24" ht="18.75" customHeight="1" x14ac:dyDescent="0.2">
      <c r="A33" s="3" t="s">
        <v>5</v>
      </c>
      <c r="B33" s="42">
        <f t="shared" si="14"/>
        <v>-14</v>
      </c>
      <c r="C33" s="42">
        <v>-10</v>
      </c>
      <c r="D33" s="69">
        <f t="shared" si="2"/>
        <v>2.5</v>
      </c>
      <c r="E33" s="42">
        <f t="shared" si="15"/>
        <v>-253</v>
      </c>
      <c r="F33" s="69">
        <f t="shared" si="3"/>
        <v>-1.0585774058577406</v>
      </c>
      <c r="G33" s="42">
        <f t="shared" si="16"/>
        <v>-30</v>
      </c>
      <c r="H33" s="42">
        <v>5</v>
      </c>
      <c r="I33" s="42">
        <v>74</v>
      </c>
      <c r="J33" s="42">
        <v>35</v>
      </c>
      <c r="K33" s="42">
        <v>310</v>
      </c>
      <c r="L33" s="49">
        <f t="shared" si="17"/>
        <v>-26.225717923056894</v>
      </c>
      <c r="M33" s="58">
        <v>4.3709529871761497</v>
      </c>
      <c r="N33" s="58">
        <v>30.596670910233044</v>
      </c>
      <c r="O33" s="42">
        <f t="shared" si="18"/>
        <v>16</v>
      </c>
      <c r="P33" s="42">
        <f t="shared" si="19"/>
        <v>27</v>
      </c>
      <c r="Q33" s="42">
        <v>385</v>
      </c>
      <c r="R33" s="42">
        <v>11</v>
      </c>
      <c r="S33" s="42">
        <v>16</v>
      </c>
      <c r="T33" s="42">
        <f t="shared" si="20"/>
        <v>11</v>
      </c>
      <c r="U33" s="42">
        <v>402</v>
      </c>
      <c r="V33" s="42">
        <v>7</v>
      </c>
      <c r="W33" s="42">
        <v>4</v>
      </c>
      <c r="X33" s="49">
        <v>13.987049558963678</v>
      </c>
    </row>
    <row r="34" spans="1:24" ht="18.75" customHeight="1" x14ac:dyDescent="0.2">
      <c r="A34" s="3" t="s">
        <v>4</v>
      </c>
      <c r="B34" s="42">
        <f t="shared" si="14"/>
        <v>-13</v>
      </c>
      <c r="C34" s="42">
        <v>5</v>
      </c>
      <c r="D34" s="69">
        <f t="shared" si="2"/>
        <v>-0.27777777777777779</v>
      </c>
      <c r="E34" s="42">
        <f t="shared" si="15"/>
        <v>-81</v>
      </c>
      <c r="F34" s="69">
        <f t="shared" si="3"/>
        <v>-1.1911764705882353</v>
      </c>
      <c r="G34" s="42">
        <f t="shared" si="16"/>
        <v>-10</v>
      </c>
      <c r="H34" s="42">
        <v>2</v>
      </c>
      <c r="I34" s="42">
        <v>40</v>
      </c>
      <c r="J34" s="42">
        <v>12</v>
      </c>
      <c r="K34" s="42">
        <v>153</v>
      </c>
      <c r="L34" s="49">
        <f t="shared" si="17"/>
        <v>-12.686660288673515</v>
      </c>
      <c r="M34" s="58">
        <v>2.5373320577347029</v>
      </c>
      <c r="N34" s="58">
        <v>15.223992346408219</v>
      </c>
      <c r="O34" s="42">
        <f>P34-T34</f>
        <v>-3</v>
      </c>
      <c r="P34" s="42">
        <f t="shared" si="19"/>
        <v>21</v>
      </c>
      <c r="Q34" s="42">
        <v>323</v>
      </c>
      <c r="R34" s="42">
        <v>12</v>
      </c>
      <c r="S34" s="42">
        <v>9</v>
      </c>
      <c r="T34" s="42">
        <f t="shared" si="20"/>
        <v>24</v>
      </c>
      <c r="U34" s="42">
        <v>291</v>
      </c>
      <c r="V34" s="42">
        <v>10</v>
      </c>
      <c r="W34" s="42">
        <v>14</v>
      </c>
      <c r="X34" s="49">
        <v>-3.8059980866020524</v>
      </c>
    </row>
    <row r="35" spans="1:24" ht="18.75" customHeight="1" x14ac:dyDescent="0.2">
      <c r="A35" s="1" t="s">
        <v>3</v>
      </c>
      <c r="B35" s="43">
        <f t="shared" si="14"/>
        <v>-9</v>
      </c>
      <c r="C35" s="43">
        <v>-4</v>
      </c>
      <c r="D35" s="70">
        <f t="shared" si="2"/>
        <v>0.8</v>
      </c>
      <c r="E35" s="43">
        <f t="shared" si="15"/>
        <v>-124</v>
      </c>
      <c r="F35" s="70">
        <f t="shared" si="3"/>
        <v>-1.0782608695652174</v>
      </c>
      <c r="G35" s="43">
        <f t="shared" si="16"/>
        <v>-15</v>
      </c>
      <c r="H35" s="43">
        <v>1</v>
      </c>
      <c r="I35" s="43">
        <v>57</v>
      </c>
      <c r="J35" s="43">
        <v>16</v>
      </c>
      <c r="K35" s="44">
        <v>169</v>
      </c>
      <c r="L35" s="50">
        <f t="shared" si="17"/>
        <v>-18.578051504179214</v>
      </c>
      <c r="M35" s="57">
        <v>1.2385367669452809</v>
      </c>
      <c r="N35" s="57">
        <v>19.816588271124495</v>
      </c>
      <c r="O35" s="44">
        <f t="shared" si="18"/>
        <v>6</v>
      </c>
      <c r="P35" s="44">
        <f t="shared" si="19"/>
        <v>16</v>
      </c>
      <c r="Q35" s="47">
        <v>257</v>
      </c>
      <c r="R35" s="47">
        <v>7</v>
      </c>
      <c r="S35" s="47">
        <v>9</v>
      </c>
      <c r="T35" s="47">
        <f t="shared" si="20"/>
        <v>10</v>
      </c>
      <c r="U35" s="47">
        <v>269</v>
      </c>
      <c r="V35" s="47">
        <v>8</v>
      </c>
      <c r="W35" s="47">
        <v>2</v>
      </c>
      <c r="X35" s="54">
        <v>7.4312206016716846</v>
      </c>
    </row>
    <row r="36" spans="1:24" ht="18.75" customHeight="1" x14ac:dyDescent="0.2">
      <c r="A36" s="5" t="s">
        <v>2</v>
      </c>
      <c r="B36" s="40">
        <f t="shared" si="14"/>
        <v>3</v>
      </c>
      <c r="C36" s="40">
        <v>17</v>
      </c>
      <c r="D36" s="68">
        <f t="shared" si="2"/>
        <v>-1.2142857142857142</v>
      </c>
      <c r="E36" s="40">
        <f t="shared" si="15"/>
        <v>-126</v>
      </c>
      <c r="F36" s="68">
        <f t="shared" si="3"/>
        <v>-0.97674418604651159</v>
      </c>
      <c r="G36" s="40">
        <f t="shared" si="16"/>
        <v>-1</v>
      </c>
      <c r="H36" s="40">
        <v>3</v>
      </c>
      <c r="I36" s="40">
        <v>14</v>
      </c>
      <c r="J36" s="40">
        <v>4</v>
      </c>
      <c r="K36" s="40">
        <v>97</v>
      </c>
      <c r="L36" s="48">
        <f t="shared" si="17"/>
        <v>-3.3414587384623804</v>
      </c>
      <c r="M36" s="56">
        <v>10.024376215387143</v>
      </c>
      <c r="N36" s="56">
        <v>13.365834953849523</v>
      </c>
      <c r="O36" s="40">
        <f t="shared" si="18"/>
        <v>4</v>
      </c>
      <c r="P36" s="40">
        <f t="shared" si="19"/>
        <v>5</v>
      </c>
      <c r="Q36" s="40">
        <v>83</v>
      </c>
      <c r="R36" s="40">
        <v>4</v>
      </c>
      <c r="S36" s="40">
        <v>1</v>
      </c>
      <c r="T36" s="40">
        <f t="shared" si="20"/>
        <v>1</v>
      </c>
      <c r="U36" s="40">
        <v>126</v>
      </c>
      <c r="V36" s="40">
        <v>1</v>
      </c>
      <c r="W36" s="40">
        <v>0</v>
      </c>
      <c r="X36" s="48">
        <v>13.365834953849527</v>
      </c>
    </row>
    <row r="37" spans="1:24" ht="18.75" customHeight="1" x14ac:dyDescent="0.2">
      <c r="A37" s="3" t="s">
        <v>1</v>
      </c>
      <c r="B37" s="42">
        <f t="shared" si="14"/>
        <v>-7</v>
      </c>
      <c r="C37" s="42">
        <v>-1</v>
      </c>
      <c r="D37" s="69">
        <f t="shared" si="2"/>
        <v>0.16666666666666674</v>
      </c>
      <c r="E37" s="42">
        <f t="shared" si="15"/>
        <v>-111</v>
      </c>
      <c r="F37" s="69">
        <f t="shared" si="3"/>
        <v>-1.0673076923076923</v>
      </c>
      <c r="G37" s="42">
        <f t="shared" si="16"/>
        <v>-8</v>
      </c>
      <c r="H37" s="42">
        <v>0</v>
      </c>
      <c r="I37" s="42">
        <v>9</v>
      </c>
      <c r="J37" s="42">
        <v>8</v>
      </c>
      <c r="K37" s="42">
        <v>89</v>
      </c>
      <c r="L37" s="49">
        <f t="shared" si="17"/>
        <v>-38.317084342079426</v>
      </c>
      <c r="M37" s="58">
        <v>0</v>
      </c>
      <c r="N37" s="58">
        <v>38.317084342079426</v>
      </c>
      <c r="O37" s="42">
        <f>P37-T37</f>
        <v>1</v>
      </c>
      <c r="P37" s="41">
        <f t="shared" si="19"/>
        <v>5</v>
      </c>
      <c r="Q37" s="42">
        <v>65</v>
      </c>
      <c r="R37" s="42">
        <v>5</v>
      </c>
      <c r="S37" s="42">
        <v>0</v>
      </c>
      <c r="T37" s="42">
        <f t="shared" si="20"/>
        <v>4</v>
      </c>
      <c r="U37" s="42">
        <v>96</v>
      </c>
      <c r="V37" s="42">
        <v>3</v>
      </c>
      <c r="W37" s="42">
        <v>1</v>
      </c>
      <c r="X37" s="49">
        <v>4.7896355427599353</v>
      </c>
    </row>
    <row r="38" spans="1:24" ht="18.75" customHeight="1" x14ac:dyDescent="0.2">
      <c r="A38" s="1" t="s">
        <v>0</v>
      </c>
      <c r="B38" s="43">
        <f t="shared" si="14"/>
        <v>1</v>
      </c>
      <c r="C38" s="43">
        <v>6</v>
      </c>
      <c r="D38" s="70">
        <f t="shared" si="2"/>
        <v>-1.2</v>
      </c>
      <c r="E38" s="43">
        <f t="shared" si="15"/>
        <v>-90</v>
      </c>
      <c r="F38" s="70">
        <f t="shared" si="3"/>
        <v>-0.98901098901098905</v>
      </c>
      <c r="G38" s="43">
        <f t="shared" si="16"/>
        <v>-3</v>
      </c>
      <c r="H38" s="43">
        <v>1</v>
      </c>
      <c r="I38" s="43">
        <v>9</v>
      </c>
      <c r="J38" s="43">
        <v>4</v>
      </c>
      <c r="K38" s="44">
        <v>78</v>
      </c>
      <c r="L38" s="50">
        <f t="shared" si="17"/>
        <v>-15.762726463579199</v>
      </c>
      <c r="M38" s="57">
        <v>5.2542421545263993</v>
      </c>
      <c r="N38" s="57">
        <v>21.016968618105597</v>
      </c>
      <c r="O38" s="44">
        <f t="shared" si="18"/>
        <v>4</v>
      </c>
      <c r="P38" s="43">
        <f t="shared" si="19"/>
        <v>5</v>
      </c>
      <c r="Q38" s="43">
        <v>63</v>
      </c>
      <c r="R38" s="43">
        <v>4</v>
      </c>
      <c r="S38" s="43">
        <v>1</v>
      </c>
      <c r="T38" s="43">
        <f t="shared" si="20"/>
        <v>1</v>
      </c>
      <c r="U38" s="43">
        <v>84</v>
      </c>
      <c r="V38" s="43">
        <v>1</v>
      </c>
      <c r="W38" s="43">
        <v>0</v>
      </c>
      <c r="X38" s="53">
        <v>21.016968618105604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-318</v>
      </c>
      <c r="C9" s="34">
        <f t="shared" si="0"/>
        <v>-73</v>
      </c>
      <c r="D9" s="34">
        <f t="shared" si="0"/>
        <v>-2817</v>
      </c>
      <c r="E9" s="34">
        <f t="shared" si="0"/>
        <v>-250</v>
      </c>
      <c r="F9" s="34">
        <f t="shared" si="0"/>
        <v>122</v>
      </c>
      <c r="G9" s="34">
        <f t="shared" si="0"/>
        <v>1689</v>
      </c>
      <c r="H9" s="34">
        <f t="shared" si="0"/>
        <v>372</v>
      </c>
      <c r="I9" s="34">
        <f>I10+I11</f>
        <v>3941</v>
      </c>
      <c r="J9" s="51">
        <f>K9-L9</f>
        <v>-12.320993801934167</v>
      </c>
      <c r="K9" s="51">
        <v>6.0126449753438731</v>
      </c>
      <c r="L9" s="51">
        <v>18.33363877727804</v>
      </c>
      <c r="M9" s="34">
        <f t="shared" ref="M9:U9" si="1">M10+M11</f>
        <v>-68</v>
      </c>
      <c r="N9" s="34">
        <f t="shared" si="1"/>
        <v>437</v>
      </c>
      <c r="O9" s="34">
        <f t="shared" si="1"/>
        <v>8175</v>
      </c>
      <c r="P9" s="34">
        <f t="shared" si="1"/>
        <v>285</v>
      </c>
      <c r="Q9" s="34">
        <f t="shared" si="1"/>
        <v>152</v>
      </c>
      <c r="R9" s="34">
        <f>R10+R11</f>
        <v>505</v>
      </c>
      <c r="S9" s="34">
        <f t="shared" si="1"/>
        <v>8740</v>
      </c>
      <c r="T9" s="34">
        <f t="shared" si="1"/>
        <v>353</v>
      </c>
      <c r="U9" s="34">
        <f t="shared" si="1"/>
        <v>152</v>
      </c>
      <c r="V9" s="51">
        <v>-3.3513103141260991</v>
      </c>
    </row>
    <row r="10" spans="1:22" ht="15" customHeight="1" x14ac:dyDescent="0.2">
      <c r="A10" s="6" t="s">
        <v>28</v>
      </c>
      <c r="B10" s="35">
        <f t="shared" ref="B10:I10" si="2">B20+B21+B22+B23</f>
        <v>-244</v>
      </c>
      <c r="C10" s="35">
        <f t="shared" si="2"/>
        <v>-89</v>
      </c>
      <c r="D10" s="35">
        <f t="shared" si="2"/>
        <v>-1776</v>
      </c>
      <c r="E10" s="35">
        <f t="shared" si="2"/>
        <v>-158</v>
      </c>
      <c r="F10" s="35">
        <f t="shared" si="2"/>
        <v>102</v>
      </c>
      <c r="G10" s="35">
        <f t="shared" si="2"/>
        <v>1361</v>
      </c>
      <c r="H10" s="35">
        <f t="shared" si="2"/>
        <v>260</v>
      </c>
      <c r="I10" s="35">
        <f t="shared" si="2"/>
        <v>2725</v>
      </c>
      <c r="J10" s="48">
        <f t="shared" ref="J10:J38" si="3">K10-L10</f>
        <v>-10.291225230265896</v>
      </c>
      <c r="K10" s="48">
        <v>6.6437023638425412</v>
      </c>
      <c r="L10" s="48">
        <v>16.934927594108437</v>
      </c>
      <c r="M10" s="35">
        <f t="shared" ref="M10:U10" si="4">M20+M21+M22+M23</f>
        <v>-86</v>
      </c>
      <c r="N10" s="35">
        <f t="shared" si="4"/>
        <v>331</v>
      </c>
      <c r="O10" s="35">
        <f t="shared" si="4"/>
        <v>6414</v>
      </c>
      <c r="P10" s="35">
        <f t="shared" si="4"/>
        <v>227</v>
      </c>
      <c r="Q10" s="35">
        <f t="shared" si="4"/>
        <v>104</v>
      </c>
      <c r="R10" s="35">
        <f t="shared" si="4"/>
        <v>417</v>
      </c>
      <c r="S10" s="35">
        <f t="shared" si="4"/>
        <v>6826</v>
      </c>
      <c r="T10" s="35">
        <f t="shared" si="4"/>
        <v>307</v>
      </c>
      <c r="U10" s="35">
        <f t="shared" si="4"/>
        <v>110</v>
      </c>
      <c r="V10" s="48">
        <v>-5.6015529734358651</v>
      </c>
    </row>
    <row r="11" spans="1:22" ht="15" customHeight="1" x14ac:dyDescent="0.2">
      <c r="A11" s="2" t="s">
        <v>27</v>
      </c>
      <c r="B11" s="36">
        <f t="shared" ref="B11:I11" si="5">B12+B13+B14+B15+B16</f>
        <v>-74</v>
      </c>
      <c r="C11" s="36">
        <f t="shared" si="5"/>
        <v>16</v>
      </c>
      <c r="D11" s="36">
        <f t="shared" si="5"/>
        <v>-1041</v>
      </c>
      <c r="E11" s="36">
        <f t="shared" si="5"/>
        <v>-92</v>
      </c>
      <c r="F11" s="36">
        <f t="shared" si="5"/>
        <v>20</v>
      </c>
      <c r="G11" s="36">
        <f t="shared" si="5"/>
        <v>328</v>
      </c>
      <c r="H11" s="36">
        <f t="shared" si="5"/>
        <v>112</v>
      </c>
      <c r="I11" s="36">
        <f t="shared" si="5"/>
        <v>1216</v>
      </c>
      <c r="J11" s="53">
        <f t="shared" si="3"/>
        <v>-18.632210284125716</v>
      </c>
      <c r="K11" s="53">
        <v>4.0504804965490679</v>
      </c>
      <c r="L11" s="53">
        <v>22.682690780674783</v>
      </c>
      <c r="M11" s="36">
        <f t="shared" ref="M11:U11" si="6">M12+M13+M14+M15+M16</f>
        <v>18</v>
      </c>
      <c r="N11" s="36">
        <f t="shared" si="6"/>
        <v>106</v>
      </c>
      <c r="O11" s="36">
        <f t="shared" si="6"/>
        <v>1761</v>
      </c>
      <c r="P11" s="36">
        <f t="shared" si="6"/>
        <v>58</v>
      </c>
      <c r="Q11" s="36">
        <f t="shared" si="6"/>
        <v>48</v>
      </c>
      <c r="R11" s="36">
        <f t="shared" si="6"/>
        <v>88</v>
      </c>
      <c r="S11" s="36">
        <f t="shared" si="6"/>
        <v>1914</v>
      </c>
      <c r="T11" s="36">
        <f t="shared" si="6"/>
        <v>46</v>
      </c>
      <c r="U11" s="36">
        <f t="shared" si="6"/>
        <v>42</v>
      </c>
      <c r="V11" s="53">
        <v>3.6454324468941657</v>
      </c>
    </row>
    <row r="12" spans="1:22" ht="15" customHeight="1" x14ac:dyDescent="0.2">
      <c r="A12" s="6" t="s">
        <v>26</v>
      </c>
      <c r="B12" s="35">
        <f t="shared" ref="B12:I12" si="7">B24</f>
        <v>-7</v>
      </c>
      <c r="C12" s="35">
        <f t="shared" si="7"/>
        <v>-1</v>
      </c>
      <c r="D12" s="35">
        <f t="shared" si="7"/>
        <v>-46</v>
      </c>
      <c r="E12" s="35">
        <f t="shared" si="7"/>
        <v>-8</v>
      </c>
      <c r="F12" s="35">
        <f t="shared" si="7"/>
        <v>3</v>
      </c>
      <c r="G12" s="35">
        <f t="shared" si="7"/>
        <v>26</v>
      </c>
      <c r="H12" s="35">
        <f t="shared" si="7"/>
        <v>11</v>
      </c>
      <c r="I12" s="35">
        <f t="shared" si="7"/>
        <v>88</v>
      </c>
      <c r="J12" s="48">
        <f t="shared" si="3"/>
        <v>-20.245742378459852</v>
      </c>
      <c r="K12" s="48">
        <v>7.5921533919224462</v>
      </c>
      <c r="L12" s="48">
        <v>27.8378957703823</v>
      </c>
      <c r="M12" s="35">
        <f t="shared" ref="M12:U12" si="8">M24</f>
        <v>1</v>
      </c>
      <c r="N12" s="35">
        <f t="shared" si="8"/>
        <v>7</v>
      </c>
      <c r="O12" s="35">
        <f t="shared" si="8"/>
        <v>163</v>
      </c>
      <c r="P12" s="35">
        <f t="shared" si="8"/>
        <v>4</v>
      </c>
      <c r="Q12" s="35">
        <f t="shared" si="8"/>
        <v>3</v>
      </c>
      <c r="R12" s="35">
        <f t="shared" si="8"/>
        <v>6</v>
      </c>
      <c r="S12" s="35">
        <f t="shared" si="8"/>
        <v>147</v>
      </c>
      <c r="T12" s="35">
        <f t="shared" si="8"/>
        <v>4</v>
      </c>
      <c r="U12" s="35">
        <f t="shared" si="8"/>
        <v>2</v>
      </c>
      <c r="V12" s="48">
        <v>2.5307177973074815</v>
      </c>
    </row>
    <row r="13" spans="1:22" ht="15" customHeight="1" x14ac:dyDescent="0.2">
      <c r="A13" s="4" t="s">
        <v>25</v>
      </c>
      <c r="B13" s="37">
        <f t="shared" ref="B13:I13" si="9">B25+B26+B27</f>
        <v>-16</v>
      </c>
      <c r="C13" s="37">
        <f t="shared" si="9"/>
        <v>-3</v>
      </c>
      <c r="D13" s="37">
        <f t="shared" si="9"/>
        <v>-267</v>
      </c>
      <c r="E13" s="37">
        <f t="shared" si="9"/>
        <v>-18</v>
      </c>
      <c r="F13" s="37">
        <f t="shared" si="9"/>
        <v>0</v>
      </c>
      <c r="G13" s="37">
        <f t="shared" si="9"/>
        <v>35</v>
      </c>
      <c r="H13" s="37">
        <f t="shared" si="9"/>
        <v>18</v>
      </c>
      <c r="I13" s="37">
        <f t="shared" si="9"/>
        <v>227</v>
      </c>
      <c r="J13" s="49">
        <f t="shared" si="3"/>
        <v>-20.579075440991346</v>
      </c>
      <c r="K13" s="49">
        <v>0</v>
      </c>
      <c r="L13" s="49">
        <v>20.579075440991346</v>
      </c>
      <c r="M13" s="37">
        <f t="shared" ref="M13:U13" si="10">M25+M26+M27</f>
        <v>2</v>
      </c>
      <c r="N13" s="37">
        <f t="shared" si="10"/>
        <v>14</v>
      </c>
      <c r="O13" s="37">
        <f t="shared" si="10"/>
        <v>246</v>
      </c>
      <c r="P13" s="37">
        <f t="shared" si="10"/>
        <v>10</v>
      </c>
      <c r="Q13" s="37">
        <f t="shared" si="10"/>
        <v>4</v>
      </c>
      <c r="R13" s="37">
        <f t="shared" si="10"/>
        <v>12</v>
      </c>
      <c r="S13" s="37">
        <f t="shared" si="10"/>
        <v>321</v>
      </c>
      <c r="T13" s="37">
        <f t="shared" si="10"/>
        <v>4</v>
      </c>
      <c r="U13" s="37">
        <f t="shared" si="10"/>
        <v>8</v>
      </c>
      <c r="V13" s="49">
        <v>2.2865639378879319</v>
      </c>
    </row>
    <row r="14" spans="1:22" ht="15" customHeight="1" x14ac:dyDescent="0.2">
      <c r="A14" s="4" t="s">
        <v>24</v>
      </c>
      <c r="B14" s="37">
        <f t="shared" ref="B14:I14" si="11">B28+B29+B30+B31</f>
        <v>-27</v>
      </c>
      <c r="C14" s="37">
        <f t="shared" si="11"/>
        <v>12</v>
      </c>
      <c r="D14" s="37">
        <f t="shared" si="11"/>
        <v>-289</v>
      </c>
      <c r="E14" s="37">
        <f t="shared" si="11"/>
        <v>-29</v>
      </c>
      <c r="F14" s="37">
        <f t="shared" si="11"/>
        <v>8</v>
      </c>
      <c r="G14" s="37">
        <f t="shared" si="11"/>
        <v>147</v>
      </c>
      <c r="H14" s="37">
        <f t="shared" si="11"/>
        <v>37</v>
      </c>
      <c r="I14" s="37">
        <f t="shared" si="11"/>
        <v>429</v>
      </c>
      <c r="J14" s="49">
        <f t="shared" si="3"/>
        <v>-15.23096129837703</v>
      </c>
      <c r="K14" s="49">
        <v>4.2016444961040076</v>
      </c>
      <c r="L14" s="49">
        <v>19.432605794481038</v>
      </c>
      <c r="M14" s="37">
        <f t="shared" ref="M14:U14" si="12">M28+M29+M30+M31</f>
        <v>2</v>
      </c>
      <c r="N14" s="37">
        <f t="shared" si="12"/>
        <v>42</v>
      </c>
      <c r="O14" s="37">
        <f t="shared" si="12"/>
        <v>703</v>
      </c>
      <c r="P14" s="37">
        <f t="shared" si="12"/>
        <v>19</v>
      </c>
      <c r="Q14" s="37">
        <f t="shared" si="12"/>
        <v>23</v>
      </c>
      <c r="R14" s="37">
        <f t="shared" si="12"/>
        <v>40</v>
      </c>
      <c r="S14" s="37">
        <f t="shared" si="12"/>
        <v>710</v>
      </c>
      <c r="T14" s="37">
        <f t="shared" si="12"/>
        <v>17</v>
      </c>
      <c r="U14" s="37">
        <f t="shared" si="12"/>
        <v>23</v>
      </c>
      <c r="V14" s="49">
        <v>1.0504111240260023</v>
      </c>
    </row>
    <row r="15" spans="1:22" ht="15" customHeight="1" x14ac:dyDescent="0.2">
      <c r="A15" s="4" t="s">
        <v>23</v>
      </c>
      <c r="B15" s="37">
        <f t="shared" ref="B15:I15" si="13">B32+B33+B34+B35</f>
        <v>-20</v>
      </c>
      <c r="C15" s="37">
        <f t="shared" si="13"/>
        <v>0</v>
      </c>
      <c r="D15" s="37">
        <f t="shared" si="13"/>
        <v>-274</v>
      </c>
      <c r="E15" s="37">
        <f t="shared" si="13"/>
        <v>-30</v>
      </c>
      <c r="F15" s="37">
        <f t="shared" si="13"/>
        <v>5</v>
      </c>
      <c r="G15" s="37">
        <f t="shared" si="13"/>
        <v>100</v>
      </c>
      <c r="H15" s="37">
        <f t="shared" si="13"/>
        <v>35</v>
      </c>
      <c r="I15" s="37">
        <f t="shared" si="13"/>
        <v>335</v>
      </c>
      <c r="J15" s="49">
        <f t="shared" si="3"/>
        <v>-20.845713244242273</v>
      </c>
      <c r="K15" s="49">
        <v>3.4742855407070459</v>
      </c>
      <c r="L15" s="49">
        <v>24.31999878494932</v>
      </c>
      <c r="M15" s="37">
        <f t="shared" ref="M15:U15" si="14">M32+M33+M34+M35</f>
        <v>10</v>
      </c>
      <c r="N15" s="37">
        <f t="shared" si="14"/>
        <v>37</v>
      </c>
      <c r="O15" s="37">
        <f t="shared" si="14"/>
        <v>545</v>
      </c>
      <c r="P15" s="37">
        <f t="shared" si="14"/>
        <v>20</v>
      </c>
      <c r="Q15" s="37">
        <f t="shared" si="14"/>
        <v>17</v>
      </c>
      <c r="R15" s="37">
        <f t="shared" si="14"/>
        <v>27</v>
      </c>
      <c r="S15" s="37">
        <f t="shared" si="14"/>
        <v>584</v>
      </c>
      <c r="T15" s="37">
        <f t="shared" si="14"/>
        <v>18</v>
      </c>
      <c r="U15" s="37">
        <f t="shared" si="14"/>
        <v>9</v>
      </c>
      <c r="V15" s="49">
        <v>6.9485710814140944</v>
      </c>
    </row>
    <row r="16" spans="1:22" ht="15" customHeight="1" x14ac:dyDescent="0.2">
      <c r="A16" s="2" t="s">
        <v>22</v>
      </c>
      <c r="B16" s="36">
        <f t="shared" ref="B16:I16" si="15">B36+B37+B38</f>
        <v>-4</v>
      </c>
      <c r="C16" s="36">
        <f t="shared" si="15"/>
        <v>8</v>
      </c>
      <c r="D16" s="36">
        <f t="shared" si="15"/>
        <v>-165</v>
      </c>
      <c r="E16" s="36">
        <f t="shared" si="15"/>
        <v>-7</v>
      </c>
      <c r="F16" s="36">
        <f t="shared" si="15"/>
        <v>4</v>
      </c>
      <c r="G16" s="36">
        <f t="shared" si="15"/>
        <v>20</v>
      </c>
      <c r="H16" s="36">
        <f t="shared" si="15"/>
        <v>11</v>
      </c>
      <c r="I16" s="36">
        <f t="shared" si="15"/>
        <v>137</v>
      </c>
      <c r="J16" s="53">
        <f t="shared" si="3"/>
        <v>-21.558035038117836</v>
      </c>
      <c r="K16" s="53">
        <v>12.318877164638764</v>
      </c>
      <c r="L16" s="53">
        <v>33.8769122027566</v>
      </c>
      <c r="M16" s="36">
        <f t="shared" ref="M16:U16" si="16">M36+M37+M38</f>
        <v>3</v>
      </c>
      <c r="N16" s="36">
        <f t="shared" si="16"/>
        <v>6</v>
      </c>
      <c r="O16" s="36">
        <f t="shared" si="16"/>
        <v>104</v>
      </c>
      <c r="P16" s="36">
        <f t="shared" si="16"/>
        <v>5</v>
      </c>
      <c r="Q16" s="36">
        <f t="shared" si="16"/>
        <v>1</v>
      </c>
      <c r="R16" s="36">
        <f t="shared" si="16"/>
        <v>3</v>
      </c>
      <c r="S16" s="36">
        <f t="shared" si="16"/>
        <v>152</v>
      </c>
      <c r="T16" s="36">
        <f t="shared" si="16"/>
        <v>3</v>
      </c>
      <c r="U16" s="36">
        <f t="shared" si="16"/>
        <v>0</v>
      </c>
      <c r="V16" s="53">
        <v>9.2391578734790709</v>
      </c>
    </row>
    <row r="17" spans="1:22" ht="15" customHeight="1" x14ac:dyDescent="0.2">
      <c r="A17" s="6" t="s">
        <v>21</v>
      </c>
      <c r="B17" s="35">
        <f t="shared" ref="B17:I17" si="17">B12+B13+B20</f>
        <v>-136</v>
      </c>
      <c r="C17" s="35">
        <f t="shared" si="17"/>
        <v>-35</v>
      </c>
      <c r="D17" s="35">
        <f t="shared" si="17"/>
        <v>-1157</v>
      </c>
      <c r="E17" s="35">
        <f t="shared" si="17"/>
        <v>-90</v>
      </c>
      <c r="F17" s="35">
        <f t="shared" si="17"/>
        <v>47</v>
      </c>
      <c r="G17" s="35">
        <f t="shared" si="17"/>
        <v>639</v>
      </c>
      <c r="H17" s="35">
        <f t="shared" si="17"/>
        <v>137</v>
      </c>
      <c r="I17" s="35">
        <f t="shared" si="17"/>
        <v>1485</v>
      </c>
      <c r="J17" s="48">
        <f t="shared" si="3"/>
        <v>-10.806927063084704</v>
      </c>
      <c r="K17" s="48">
        <v>5.643617466277564</v>
      </c>
      <c r="L17" s="48">
        <v>16.450544529362269</v>
      </c>
      <c r="M17" s="35">
        <f t="shared" ref="M17:U17" si="18">M12+M13+M20</f>
        <v>-46</v>
      </c>
      <c r="N17" s="35">
        <f t="shared" si="18"/>
        <v>140</v>
      </c>
      <c r="O17" s="35">
        <f t="shared" si="18"/>
        <v>2901</v>
      </c>
      <c r="P17" s="35">
        <f t="shared" si="18"/>
        <v>103</v>
      </c>
      <c r="Q17" s="35">
        <f t="shared" si="18"/>
        <v>37</v>
      </c>
      <c r="R17" s="35">
        <f t="shared" si="18"/>
        <v>186</v>
      </c>
      <c r="S17" s="35">
        <f t="shared" si="18"/>
        <v>3212</v>
      </c>
      <c r="T17" s="35">
        <f t="shared" si="18"/>
        <v>128</v>
      </c>
      <c r="U17" s="35">
        <f t="shared" si="18"/>
        <v>58</v>
      </c>
      <c r="V17" s="48">
        <v>-5.5235404989099557</v>
      </c>
    </row>
    <row r="18" spans="1:22" ht="15" customHeight="1" x14ac:dyDescent="0.2">
      <c r="A18" s="4" t="s">
        <v>20</v>
      </c>
      <c r="B18" s="37">
        <f t="shared" ref="B18:I18" si="19">B14+B22</f>
        <v>-54</v>
      </c>
      <c r="C18" s="37">
        <f t="shared" si="19"/>
        <v>17</v>
      </c>
      <c r="D18" s="37">
        <f t="shared" si="19"/>
        <v>-623</v>
      </c>
      <c r="E18" s="37">
        <f t="shared" si="19"/>
        <v>-63</v>
      </c>
      <c r="F18" s="37">
        <f t="shared" si="19"/>
        <v>16</v>
      </c>
      <c r="G18" s="37">
        <f t="shared" si="19"/>
        <v>277</v>
      </c>
      <c r="H18" s="37">
        <f t="shared" si="19"/>
        <v>79</v>
      </c>
      <c r="I18" s="37">
        <f t="shared" si="19"/>
        <v>786</v>
      </c>
      <c r="J18" s="49">
        <f t="shared" si="3"/>
        <v>-17.7288496315524</v>
      </c>
      <c r="K18" s="49">
        <v>4.5025649857910857</v>
      </c>
      <c r="L18" s="49">
        <v>22.231414617343486</v>
      </c>
      <c r="M18" s="37">
        <f t="shared" ref="M18:U18" si="20">M14+M22</f>
        <v>9</v>
      </c>
      <c r="N18" s="37">
        <f t="shared" si="20"/>
        <v>86</v>
      </c>
      <c r="O18" s="37">
        <f t="shared" si="20"/>
        <v>1372</v>
      </c>
      <c r="P18" s="37">
        <f t="shared" si="20"/>
        <v>39</v>
      </c>
      <c r="Q18" s="37">
        <f t="shared" si="20"/>
        <v>47</v>
      </c>
      <c r="R18" s="37">
        <f t="shared" si="20"/>
        <v>77</v>
      </c>
      <c r="S18" s="37">
        <f t="shared" si="20"/>
        <v>1486</v>
      </c>
      <c r="T18" s="37">
        <f t="shared" si="20"/>
        <v>40</v>
      </c>
      <c r="U18" s="37">
        <f t="shared" si="20"/>
        <v>37</v>
      </c>
      <c r="V18" s="49">
        <v>2.5326928045074837</v>
      </c>
    </row>
    <row r="19" spans="1:22" ht="15" customHeight="1" x14ac:dyDescent="0.2">
      <c r="A19" s="2" t="s">
        <v>19</v>
      </c>
      <c r="B19" s="36">
        <f t="shared" ref="B19:I19" si="21">B15+B16+B21+B23</f>
        <v>-128</v>
      </c>
      <c r="C19" s="36">
        <f t="shared" si="21"/>
        <v>-55</v>
      </c>
      <c r="D19" s="36">
        <f t="shared" si="21"/>
        <v>-1037</v>
      </c>
      <c r="E19" s="36">
        <f t="shared" si="21"/>
        <v>-97</v>
      </c>
      <c r="F19" s="36">
        <f t="shared" si="21"/>
        <v>59</v>
      </c>
      <c r="G19" s="36">
        <f t="shared" si="21"/>
        <v>773</v>
      </c>
      <c r="H19" s="36">
        <f t="shared" si="21"/>
        <v>156</v>
      </c>
      <c r="I19" s="36">
        <f t="shared" si="21"/>
        <v>1670</v>
      </c>
      <c r="J19" s="53">
        <f t="shared" si="3"/>
        <v>-11.535192376674619</v>
      </c>
      <c r="K19" s="53">
        <v>7.0162510332350783</v>
      </c>
      <c r="L19" s="53">
        <v>18.551443409909698</v>
      </c>
      <c r="M19" s="36">
        <f t="shared" ref="M19:U19" si="22">M15+M16+M21+M23</f>
        <v>-31</v>
      </c>
      <c r="N19" s="36">
        <f t="shared" si="22"/>
        <v>211</v>
      </c>
      <c r="O19" s="36">
        <f t="shared" si="22"/>
        <v>3902</v>
      </c>
      <c r="P19" s="36">
        <f t="shared" si="22"/>
        <v>143</v>
      </c>
      <c r="Q19" s="36">
        <f t="shared" si="22"/>
        <v>68</v>
      </c>
      <c r="R19" s="36">
        <f t="shared" si="22"/>
        <v>242</v>
      </c>
      <c r="S19" s="36">
        <f t="shared" si="22"/>
        <v>4042</v>
      </c>
      <c r="T19" s="36">
        <f t="shared" si="22"/>
        <v>185</v>
      </c>
      <c r="U19" s="36">
        <f t="shared" si="22"/>
        <v>57</v>
      </c>
      <c r="V19" s="53">
        <v>-3.6865047801743636</v>
      </c>
    </row>
    <row r="20" spans="1:22" ht="15" customHeight="1" x14ac:dyDescent="0.2">
      <c r="A20" s="5" t="s">
        <v>18</v>
      </c>
      <c r="B20" s="40">
        <f>E20+M20</f>
        <v>-113</v>
      </c>
      <c r="C20" s="40">
        <v>-31</v>
      </c>
      <c r="D20" s="40">
        <f>G20-I20+O20-S20</f>
        <v>-844</v>
      </c>
      <c r="E20" s="40">
        <f>F20-H20</f>
        <v>-64</v>
      </c>
      <c r="F20" s="40">
        <v>44</v>
      </c>
      <c r="G20" s="40">
        <v>578</v>
      </c>
      <c r="H20" s="40">
        <v>108</v>
      </c>
      <c r="I20" s="40">
        <v>1170</v>
      </c>
      <c r="J20" s="61">
        <f t="shared" si="3"/>
        <v>-9.067503428765864</v>
      </c>
      <c r="K20" s="61">
        <v>6.2339086072765317</v>
      </c>
      <c r="L20" s="61">
        <v>15.301412036042397</v>
      </c>
      <c r="M20" s="40">
        <f>N20-R20</f>
        <v>-49</v>
      </c>
      <c r="N20" s="40">
        <f>SUM(P20:Q20)</f>
        <v>119</v>
      </c>
      <c r="O20" s="41">
        <v>2492</v>
      </c>
      <c r="P20" s="41">
        <v>89</v>
      </c>
      <c r="Q20" s="41">
        <v>30</v>
      </c>
      <c r="R20" s="41">
        <f>SUM(T20:U20)</f>
        <v>168</v>
      </c>
      <c r="S20" s="41">
        <v>2744</v>
      </c>
      <c r="T20" s="41">
        <v>120</v>
      </c>
      <c r="U20" s="41">
        <v>48</v>
      </c>
      <c r="V20" s="52">
        <v>-6.9423073126488646</v>
      </c>
    </row>
    <row r="21" spans="1:22" ht="15" customHeight="1" x14ac:dyDescent="0.2">
      <c r="A21" s="3" t="s">
        <v>17</v>
      </c>
      <c r="B21" s="42">
        <f t="shared" ref="B21:B38" si="23">E21+M21</f>
        <v>-92</v>
      </c>
      <c r="C21" s="42">
        <v>-63</v>
      </c>
      <c r="D21" s="42">
        <f t="shared" ref="D21:D38" si="24">G21-I21+O21-S21</f>
        <v>-397</v>
      </c>
      <c r="E21" s="42">
        <f t="shared" ref="E21:E38" si="25">F21-H21</f>
        <v>-45</v>
      </c>
      <c r="F21" s="42">
        <v>46</v>
      </c>
      <c r="G21" s="42">
        <v>563</v>
      </c>
      <c r="H21" s="42">
        <v>91</v>
      </c>
      <c r="I21" s="42">
        <v>945</v>
      </c>
      <c r="J21" s="62">
        <f t="shared" si="3"/>
        <v>-8.2699571086984687</v>
      </c>
      <c r="K21" s="62">
        <v>8.4537339333362116</v>
      </c>
      <c r="L21" s="62">
        <v>16.72369104203468</v>
      </c>
      <c r="M21" s="42">
        <f t="shared" ref="M21:M38" si="26">N21-R21</f>
        <v>-47</v>
      </c>
      <c r="N21" s="42">
        <f>SUM(P21:Q21)</f>
        <v>132</v>
      </c>
      <c r="O21" s="42">
        <v>2637</v>
      </c>
      <c r="P21" s="42">
        <v>93</v>
      </c>
      <c r="Q21" s="42">
        <v>39</v>
      </c>
      <c r="R21" s="42">
        <f t="shared" ref="R21:R38" si="27">SUM(T21:U21)</f>
        <v>179</v>
      </c>
      <c r="S21" s="42">
        <v>2652</v>
      </c>
      <c r="T21" s="42">
        <v>139</v>
      </c>
      <c r="U21" s="42">
        <v>40</v>
      </c>
      <c r="V21" s="49">
        <v>-8.6375107579739598</v>
      </c>
    </row>
    <row r="22" spans="1:22" ht="15" customHeight="1" x14ac:dyDescent="0.2">
      <c r="A22" s="3" t="s">
        <v>16</v>
      </c>
      <c r="B22" s="42">
        <f t="shared" si="23"/>
        <v>-27</v>
      </c>
      <c r="C22" s="42">
        <v>5</v>
      </c>
      <c r="D22" s="42">
        <f t="shared" si="24"/>
        <v>-334</v>
      </c>
      <c r="E22" s="42">
        <f t="shared" si="25"/>
        <v>-34</v>
      </c>
      <c r="F22" s="42">
        <v>8</v>
      </c>
      <c r="G22" s="42">
        <v>130</v>
      </c>
      <c r="H22" s="42">
        <v>42</v>
      </c>
      <c r="I22" s="42">
        <v>357</v>
      </c>
      <c r="J22" s="62">
        <f t="shared" si="3"/>
        <v>-20.612136049373721</v>
      </c>
      <c r="K22" s="62">
        <v>4.8499143645585221</v>
      </c>
      <c r="L22" s="62">
        <v>25.462050413932243</v>
      </c>
      <c r="M22" s="42">
        <f>N22-R22</f>
        <v>7</v>
      </c>
      <c r="N22" s="42">
        <f t="shared" ref="N22:N38" si="28">SUM(P22:Q22)</f>
        <v>44</v>
      </c>
      <c r="O22" s="42">
        <v>669</v>
      </c>
      <c r="P22" s="42">
        <v>20</v>
      </c>
      <c r="Q22" s="42">
        <v>24</v>
      </c>
      <c r="R22" s="42">
        <f t="shared" si="27"/>
        <v>37</v>
      </c>
      <c r="S22" s="42">
        <v>776</v>
      </c>
      <c r="T22" s="42">
        <v>23</v>
      </c>
      <c r="U22" s="42">
        <v>14</v>
      </c>
      <c r="V22" s="49">
        <v>4.2436750689887006</v>
      </c>
    </row>
    <row r="23" spans="1:22" ht="15" customHeight="1" x14ac:dyDescent="0.2">
      <c r="A23" s="1" t="s">
        <v>15</v>
      </c>
      <c r="B23" s="43">
        <f t="shared" si="23"/>
        <v>-12</v>
      </c>
      <c r="C23" s="43">
        <v>0</v>
      </c>
      <c r="D23" s="43">
        <f t="shared" si="24"/>
        <v>-201</v>
      </c>
      <c r="E23" s="43">
        <f t="shared" si="25"/>
        <v>-15</v>
      </c>
      <c r="F23" s="43">
        <v>4</v>
      </c>
      <c r="G23" s="43">
        <v>90</v>
      </c>
      <c r="H23" s="43">
        <v>19</v>
      </c>
      <c r="I23" s="43">
        <v>253</v>
      </c>
      <c r="J23" s="63">
        <f t="shared" si="3"/>
        <v>-12.460366275757666</v>
      </c>
      <c r="K23" s="63">
        <v>3.3227643402020437</v>
      </c>
      <c r="L23" s="63">
        <v>15.78313061595971</v>
      </c>
      <c r="M23" s="43">
        <f t="shared" si="26"/>
        <v>3</v>
      </c>
      <c r="N23" s="43">
        <f t="shared" si="28"/>
        <v>36</v>
      </c>
      <c r="O23" s="43">
        <v>616</v>
      </c>
      <c r="P23" s="43">
        <v>25</v>
      </c>
      <c r="Q23" s="43">
        <v>11</v>
      </c>
      <c r="R23" s="43">
        <f t="shared" si="27"/>
        <v>33</v>
      </c>
      <c r="S23" s="47">
        <v>654</v>
      </c>
      <c r="T23" s="47">
        <v>25</v>
      </c>
      <c r="U23" s="47">
        <v>8</v>
      </c>
      <c r="V23" s="54">
        <v>2.4920732551515314</v>
      </c>
    </row>
    <row r="24" spans="1:22" ht="15" customHeight="1" x14ac:dyDescent="0.2">
      <c r="A24" s="7" t="s">
        <v>14</v>
      </c>
      <c r="B24" s="45">
        <f t="shared" si="23"/>
        <v>-7</v>
      </c>
      <c r="C24" s="45">
        <v>-1</v>
      </c>
      <c r="D24" s="45">
        <f t="shared" si="24"/>
        <v>-46</v>
      </c>
      <c r="E24" s="40">
        <f t="shared" si="25"/>
        <v>-8</v>
      </c>
      <c r="F24" s="45">
        <v>3</v>
      </c>
      <c r="G24" s="45">
        <v>26</v>
      </c>
      <c r="H24" s="45">
        <v>11</v>
      </c>
      <c r="I24" s="46">
        <v>88</v>
      </c>
      <c r="J24" s="73">
        <f t="shared" si="3"/>
        <v>-20.245742378459852</v>
      </c>
      <c r="K24" s="73">
        <v>7.5921533919224462</v>
      </c>
      <c r="L24" s="73">
        <v>27.8378957703823</v>
      </c>
      <c r="M24" s="40">
        <f t="shared" si="26"/>
        <v>1</v>
      </c>
      <c r="N24" s="45">
        <f t="shared" si="28"/>
        <v>7</v>
      </c>
      <c r="O24" s="45">
        <v>163</v>
      </c>
      <c r="P24" s="45">
        <v>4</v>
      </c>
      <c r="Q24" s="45">
        <v>3</v>
      </c>
      <c r="R24" s="45">
        <f t="shared" si="27"/>
        <v>6</v>
      </c>
      <c r="S24" s="45">
        <v>147</v>
      </c>
      <c r="T24" s="45">
        <v>4</v>
      </c>
      <c r="U24" s="45">
        <v>2</v>
      </c>
      <c r="V24" s="51">
        <v>2.5307177973074815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3</v>
      </c>
      <c r="D25" s="40">
        <f t="shared" si="24"/>
        <v>-42</v>
      </c>
      <c r="E25" s="40">
        <f t="shared" si="25"/>
        <v>-2</v>
      </c>
      <c r="F25" s="40">
        <v>0</v>
      </c>
      <c r="G25" s="40">
        <v>2</v>
      </c>
      <c r="H25" s="40">
        <v>2</v>
      </c>
      <c r="I25" s="40">
        <v>29</v>
      </c>
      <c r="J25" s="61">
        <f t="shared" si="3"/>
        <v>-20.757713248638836</v>
      </c>
      <c r="K25" s="61">
        <v>0</v>
      </c>
      <c r="L25" s="61">
        <v>20.757713248638836</v>
      </c>
      <c r="M25" s="40">
        <f t="shared" si="26"/>
        <v>0</v>
      </c>
      <c r="N25" s="40">
        <f t="shared" si="28"/>
        <v>2</v>
      </c>
      <c r="O25" s="40">
        <v>26</v>
      </c>
      <c r="P25" s="40">
        <v>2</v>
      </c>
      <c r="Q25" s="40">
        <v>0</v>
      </c>
      <c r="R25" s="40">
        <f t="shared" si="27"/>
        <v>2</v>
      </c>
      <c r="S25" s="41">
        <v>41</v>
      </c>
      <c r="T25" s="41">
        <v>1</v>
      </c>
      <c r="U25" s="41">
        <v>1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-6</v>
      </c>
      <c r="C26" s="42">
        <v>-4</v>
      </c>
      <c r="D26" s="42">
        <f t="shared" si="24"/>
        <v>-90</v>
      </c>
      <c r="E26" s="42">
        <f t="shared" si="25"/>
        <v>-7</v>
      </c>
      <c r="F26" s="42">
        <v>0</v>
      </c>
      <c r="G26" s="42">
        <v>6</v>
      </c>
      <c r="H26" s="42">
        <v>7</v>
      </c>
      <c r="I26" s="42">
        <v>78</v>
      </c>
      <c r="J26" s="62">
        <f t="shared" si="3"/>
        <v>-32.301582298430311</v>
      </c>
      <c r="K26" s="62">
        <v>0</v>
      </c>
      <c r="L26" s="62">
        <v>32.301582298430311</v>
      </c>
      <c r="M26" s="42">
        <f t="shared" si="26"/>
        <v>1</v>
      </c>
      <c r="N26" s="42">
        <f t="shared" si="28"/>
        <v>2</v>
      </c>
      <c r="O26" s="42">
        <v>72</v>
      </c>
      <c r="P26" s="42">
        <v>2</v>
      </c>
      <c r="Q26" s="42">
        <v>0</v>
      </c>
      <c r="R26" s="42">
        <f t="shared" si="27"/>
        <v>1</v>
      </c>
      <c r="S26" s="42">
        <v>90</v>
      </c>
      <c r="T26" s="42">
        <v>1</v>
      </c>
      <c r="U26" s="42">
        <v>0</v>
      </c>
      <c r="V26" s="49">
        <v>4.6145117569186151</v>
      </c>
    </row>
    <row r="27" spans="1:22" ht="15" customHeight="1" x14ac:dyDescent="0.2">
      <c r="A27" s="1" t="s">
        <v>11</v>
      </c>
      <c r="B27" s="43">
        <f t="shared" si="23"/>
        <v>-8</v>
      </c>
      <c r="C27" s="43">
        <v>-2</v>
      </c>
      <c r="D27" s="43">
        <f t="shared" si="24"/>
        <v>-135</v>
      </c>
      <c r="E27" s="43">
        <f t="shared" si="25"/>
        <v>-9</v>
      </c>
      <c r="F27" s="43">
        <v>0</v>
      </c>
      <c r="G27" s="43">
        <v>27</v>
      </c>
      <c r="H27" s="43">
        <v>9</v>
      </c>
      <c r="I27" s="43">
        <v>120</v>
      </c>
      <c r="J27" s="63">
        <f t="shared" si="3"/>
        <v>-16.02514205651125</v>
      </c>
      <c r="K27" s="63">
        <v>0</v>
      </c>
      <c r="L27" s="63">
        <v>16.02514205651125</v>
      </c>
      <c r="M27" s="43">
        <f t="shared" si="26"/>
        <v>1</v>
      </c>
      <c r="N27" s="43">
        <f t="shared" si="28"/>
        <v>10</v>
      </c>
      <c r="O27" s="47">
        <v>148</v>
      </c>
      <c r="P27" s="47">
        <v>6</v>
      </c>
      <c r="Q27" s="47">
        <v>4</v>
      </c>
      <c r="R27" s="47">
        <f t="shared" si="27"/>
        <v>9</v>
      </c>
      <c r="S27" s="47">
        <v>190</v>
      </c>
      <c r="T27" s="47">
        <v>2</v>
      </c>
      <c r="U27" s="47">
        <v>7</v>
      </c>
      <c r="V27" s="54">
        <v>1.7805713396123615</v>
      </c>
    </row>
    <row r="28" spans="1:22" ht="15" customHeight="1" x14ac:dyDescent="0.2">
      <c r="A28" s="5" t="s">
        <v>10</v>
      </c>
      <c r="B28" s="40">
        <f t="shared" si="23"/>
        <v>-6</v>
      </c>
      <c r="C28" s="40">
        <v>-2</v>
      </c>
      <c r="D28" s="40">
        <f t="shared" si="24"/>
        <v>-30</v>
      </c>
      <c r="E28" s="40">
        <f t="shared" si="25"/>
        <v>-7</v>
      </c>
      <c r="F28" s="40">
        <v>0</v>
      </c>
      <c r="G28" s="40">
        <v>6</v>
      </c>
      <c r="H28" s="40">
        <v>7</v>
      </c>
      <c r="I28" s="40">
        <v>51</v>
      </c>
      <c r="J28" s="61">
        <f t="shared" si="3"/>
        <v>-32.503615741797979</v>
      </c>
      <c r="K28" s="61">
        <v>0</v>
      </c>
      <c r="L28" s="61">
        <v>32.503615741797979</v>
      </c>
      <c r="M28" s="40">
        <f t="shared" si="26"/>
        <v>1</v>
      </c>
      <c r="N28" s="40">
        <f t="shared" si="28"/>
        <v>3</v>
      </c>
      <c r="O28" s="40">
        <v>80</v>
      </c>
      <c r="P28" s="40">
        <v>2</v>
      </c>
      <c r="Q28" s="40">
        <v>1</v>
      </c>
      <c r="R28" s="40">
        <f t="shared" si="27"/>
        <v>2</v>
      </c>
      <c r="S28" s="40">
        <v>65</v>
      </c>
      <c r="T28" s="40">
        <v>1</v>
      </c>
      <c r="U28" s="40">
        <v>1</v>
      </c>
      <c r="V28" s="48">
        <v>4.6433736773997101</v>
      </c>
    </row>
    <row r="29" spans="1:22" ht="15" customHeight="1" x14ac:dyDescent="0.2">
      <c r="A29" s="3" t="s">
        <v>9</v>
      </c>
      <c r="B29" s="42">
        <f t="shared" si="23"/>
        <v>-6</v>
      </c>
      <c r="C29" s="42">
        <v>3</v>
      </c>
      <c r="D29" s="42">
        <f t="shared" si="24"/>
        <v>-69</v>
      </c>
      <c r="E29" s="42">
        <f>F29-H29</f>
        <v>-5</v>
      </c>
      <c r="F29" s="42">
        <v>4</v>
      </c>
      <c r="G29" s="42">
        <v>48</v>
      </c>
      <c r="H29" s="42">
        <v>9</v>
      </c>
      <c r="I29" s="42">
        <v>117</v>
      </c>
      <c r="J29" s="62">
        <f t="shared" si="3"/>
        <v>-8.4873501379774154</v>
      </c>
      <c r="K29" s="62">
        <v>6.7898801103819304</v>
      </c>
      <c r="L29" s="62">
        <v>15.277230248359345</v>
      </c>
      <c r="M29" s="42">
        <f t="shared" si="26"/>
        <v>-1</v>
      </c>
      <c r="N29" s="42">
        <f t="shared" si="28"/>
        <v>18</v>
      </c>
      <c r="O29" s="42">
        <v>239</v>
      </c>
      <c r="P29" s="42">
        <v>7</v>
      </c>
      <c r="Q29" s="42">
        <v>11</v>
      </c>
      <c r="R29" s="42">
        <f t="shared" si="27"/>
        <v>19</v>
      </c>
      <c r="S29" s="42">
        <v>239</v>
      </c>
      <c r="T29" s="42">
        <v>3</v>
      </c>
      <c r="U29" s="42">
        <v>16</v>
      </c>
      <c r="V29" s="49">
        <v>-1.6974700275954788</v>
      </c>
    </row>
    <row r="30" spans="1:22" ht="15" customHeight="1" x14ac:dyDescent="0.2">
      <c r="A30" s="3" t="s">
        <v>8</v>
      </c>
      <c r="B30" s="42">
        <f t="shared" si="23"/>
        <v>-11</v>
      </c>
      <c r="C30" s="42">
        <v>6</v>
      </c>
      <c r="D30" s="42">
        <f t="shared" si="24"/>
        <v>-120</v>
      </c>
      <c r="E30" s="42">
        <f t="shared" si="25"/>
        <v>-12</v>
      </c>
      <c r="F30" s="42">
        <v>2</v>
      </c>
      <c r="G30" s="42">
        <v>52</v>
      </c>
      <c r="H30" s="42">
        <v>14</v>
      </c>
      <c r="I30" s="42">
        <v>164</v>
      </c>
      <c r="J30" s="62">
        <f t="shared" si="3"/>
        <v>-20.766252003574522</v>
      </c>
      <c r="K30" s="62">
        <v>3.4610420005957527</v>
      </c>
      <c r="L30" s="62">
        <v>24.227294004170275</v>
      </c>
      <c r="M30" s="42">
        <f t="shared" si="26"/>
        <v>1</v>
      </c>
      <c r="N30" s="42">
        <f t="shared" si="28"/>
        <v>10</v>
      </c>
      <c r="O30" s="42">
        <v>212</v>
      </c>
      <c r="P30" s="42">
        <v>5</v>
      </c>
      <c r="Q30" s="42">
        <v>5</v>
      </c>
      <c r="R30" s="42">
        <f t="shared" si="27"/>
        <v>9</v>
      </c>
      <c r="S30" s="42">
        <v>220</v>
      </c>
      <c r="T30" s="42">
        <v>6</v>
      </c>
      <c r="U30" s="42">
        <v>3</v>
      </c>
      <c r="V30" s="49">
        <v>1.7305210002978786</v>
      </c>
    </row>
    <row r="31" spans="1:22" ht="15" customHeight="1" x14ac:dyDescent="0.2">
      <c r="A31" s="1" t="s">
        <v>7</v>
      </c>
      <c r="B31" s="43">
        <f t="shared" si="23"/>
        <v>-4</v>
      </c>
      <c r="C31" s="43">
        <v>5</v>
      </c>
      <c r="D31" s="43">
        <f t="shared" si="24"/>
        <v>-70</v>
      </c>
      <c r="E31" s="43">
        <f t="shared" si="25"/>
        <v>-5</v>
      </c>
      <c r="F31" s="43">
        <v>2</v>
      </c>
      <c r="G31" s="43">
        <v>41</v>
      </c>
      <c r="H31" s="43">
        <v>7</v>
      </c>
      <c r="I31" s="43">
        <v>97</v>
      </c>
      <c r="J31" s="63">
        <f t="shared" si="3"/>
        <v>-9.5843633468806324</v>
      </c>
      <c r="K31" s="63">
        <v>3.833745338752252</v>
      </c>
      <c r="L31" s="63">
        <v>13.418108685632884</v>
      </c>
      <c r="M31" s="43">
        <f t="shared" si="26"/>
        <v>1</v>
      </c>
      <c r="N31" s="43">
        <f t="shared" si="28"/>
        <v>11</v>
      </c>
      <c r="O31" s="43">
        <v>172</v>
      </c>
      <c r="P31" s="43">
        <v>5</v>
      </c>
      <c r="Q31" s="43">
        <v>6</v>
      </c>
      <c r="R31" s="43">
        <f t="shared" si="27"/>
        <v>10</v>
      </c>
      <c r="S31" s="43">
        <v>186</v>
      </c>
      <c r="T31" s="43">
        <v>7</v>
      </c>
      <c r="U31" s="43">
        <v>3</v>
      </c>
      <c r="V31" s="53">
        <v>1.9168726693761222</v>
      </c>
    </row>
    <row r="32" spans="1:22" ht="15" customHeight="1" x14ac:dyDescent="0.2">
      <c r="A32" s="5" t="s">
        <v>6</v>
      </c>
      <c r="B32" s="40">
        <f t="shared" si="23"/>
        <v>5</v>
      </c>
      <c r="C32" s="40">
        <v>12</v>
      </c>
      <c r="D32" s="40">
        <f t="shared" si="24"/>
        <v>-3</v>
      </c>
      <c r="E32" s="40">
        <f t="shared" si="25"/>
        <v>2</v>
      </c>
      <c r="F32" s="40">
        <v>3</v>
      </c>
      <c r="G32" s="40">
        <v>13</v>
      </c>
      <c r="H32" s="40">
        <v>1</v>
      </c>
      <c r="I32" s="40">
        <v>16</v>
      </c>
      <c r="J32" s="61">
        <f t="shared" si="3"/>
        <v>15.15088794138345</v>
      </c>
      <c r="K32" s="61">
        <v>22.726331912075175</v>
      </c>
      <c r="L32" s="61">
        <v>7.5754439706917243</v>
      </c>
      <c r="M32" s="40">
        <f t="shared" si="26"/>
        <v>3</v>
      </c>
      <c r="N32" s="40">
        <f t="shared" si="28"/>
        <v>5</v>
      </c>
      <c r="O32" s="41">
        <v>77</v>
      </c>
      <c r="P32" s="41">
        <v>4</v>
      </c>
      <c r="Q32" s="41">
        <v>1</v>
      </c>
      <c r="R32" s="41">
        <f t="shared" si="27"/>
        <v>2</v>
      </c>
      <c r="S32" s="41">
        <v>77</v>
      </c>
      <c r="T32" s="41">
        <v>1</v>
      </c>
      <c r="U32" s="41">
        <v>1</v>
      </c>
      <c r="V32" s="52">
        <v>22.726331912075178</v>
      </c>
    </row>
    <row r="33" spans="1:22" ht="15" customHeight="1" x14ac:dyDescent="0.2">
      <c r="A33" s="3" t="s">
        <v>5</v>
      </c>
      <c r="B33" s="42">
        <f t="shared" si="23"/>
        <v>-8</v>
      </c>
      <c r="C33" s="42">
        <v>-6</v>
      </c>
      <c r="D33" s="42">
        <f t="shared" si="24"/>
        <v>-152</v>
      </c>
      <c r="E33" s="42">
        <f t="shared" si="25"/>
        <v>-16</v>
      </c>
      <c r="F33" s="42">
        <v>1</v>
      </c>
      <c r="G33" s="42">
        <v>40</v>
      </c>
      <c r="H33" s="42">
        <v>17</v>
      </c>
      <c r="I33" s="42">
        <v>155</v>
      </c>
      <c r="J33" s="62">
        <f t="shared" si="3"/>
        <v>-29.206108545380189</v>
      </c>
      <c r="K33" s="62">
        <v>1.8253817840862616</v>
      </c>
      <c r="L33" s="62">
        <v>31.03149032946645</v>
      </c>
      <c r="M33" s="42">
        <f t="shared" si="26"/>
        <v>8</v>
      </c>
      <c r="N33" s="42">
        <f t="shared" si="28"/>
        <v>15</v>
      </c>
      <c r="O33" s="42">
        <v>165</v>
      </c>
      <c r="P33" s="42">
        <v>6</v>
      </c>
      <c r="Q33" s="42">
        <v>9</v>
      </c>
      <c r="R33" s="42">
        <f t="shared" si="27"/>
        <v>7</v>
      </c>
      <c r="S33" s="42">
        <v>202</v>
      </c>
      <c r="T33" s="42">
        <v>6</v>
      </c>
      <c r="U33" s="42">
        <v>1</v>
      </c>
      <c r="V33" s="49">
        <v>14.603054272690095</v>
      </c>
    </row>
    <row r="34" spans="1:22" ht="15" customHeight="1" x14ac:dyDescent="0.2">
      <c r="A34" s="3" t="s">
        <v>4</v>
      </c>
      <c r="B34" s="42">
        <f t="shared" si="23"/>
        <v>-8</v>
      </c>
      <c r="C34" s="42">
        <v>1</v>
      </c>
      <c r="D34" s="42">
        <f t="shared" si="24"/>
        <v>-50</v>
      </c>
      <c r="E34" s="42">
        <f t="shared" si="25"/>
        <v>-4</v>
      </c>
      <c r="F34" s="42">
        <v>1</v>
      </c>
      <c r="G34" s="42">
        <v>19</v>
      </c>
      <c r="H34" s="42">
        <v>5</v>
      </c>
      <c r="I34" s="42">
        <v>78</v>
      </c>
      <c r="J34" s="62">
        <f t="shared" si="3"/>
        <v>-10.585606756277974</v>
      </c>
      <c r="K34" s="62">
        <v>2.6464016890694935</v>
      </c>
      <c r="L34" s="62">
        <v>13.232008445347468</v>
      </c>
      <c r="M34" s="42">
        <f t="shared" si="26"/>
        <v>-4</v>
      </c>
      <c r="N34" s="42">
        <f t="shared" si="28"/>
        <v>9</v>
      </c>
      <c r="O34" s="42">
        <v>170</v>
      </c>
      <c r="P34" s="42">
        <v>6</v>
      </c>
      <c r="Q34" s="42">
        <v>3</v>
      </c>
      <c r="R34" s="42">
        <f t="shared" si="27"/>
        <v>13</v>
      </c>
      <c r="S34" s="42">
        <v>161</v>
      </c>
      <c r="T34" s="42">
        <v>7</v>
      </c>
      <c r="U34" s="42">
        <v>6</v>
      </c>
      <c r="V34" s="49">
        <v>-10.585606756277969</v>
      </c>
    </row>
    <row r="35" spans="1:22" ht="15" customHeight="1" x14ac:dyDescent="0.2">
      <c r="A35" s="1" t="s">
        <v>3</v>
      </c>
      <c r="B35" s="43">
        <f t="shared" si="23"/>
        <v>-9</v>
      </c>
      <c r="C35" s="43">
        <v>-7</v>
      </c>
      <c r="D35" s="43">
        <f t="shared" si="24"/>
        <v>-69</v>
      </c>
      <c r="E35" s="43">
        <f t="shared" si="25"/>
        <v>-12</v>
      </c>
      <c r="F35" s="43">
        <v>0</v>
      </c>
      <c r="G35" s="43">
        <v>28</v>
      </c>
      <c r="H35" s="43">
        <v>12</v>
      </c>
      <c r="I35" s="43">
        <v>86</v>
      </c>
      <c r="J35" s="63">
        <f t="shared" si="3"/>
        <v>-31.459965904044235</v>
      </c>
      <c r="K35" s="63">
        <v>0</v>
      </c>
      <c r="L35" s="63">
        <v>31.459965904044235</v>
      </c>
      <c r="M35" s="43">
        <f>N35-R35</f>
        <v>3</v>
      </c>
      <c r="N35" s="43">
        <f t="shared" si="28"/>
        <v>8</v>
      </c>
      <c r="O35" s="47">
        <v>133</v>
      </c>
      <c r="P35" s="47">
        <v>4</v>
      </c>
      <c r="Q35" s="47">
        <v>4</v>
      </c>
      <c r="R35" s="47">
        <f t="shared" si="27"/>
        <v>5</v>
      </c>
      <c r="S35" s="47">
        <v>144</v>
      </c>
      <c r="T35" s="47">
        <v>4</v>
      </c>
      <c r="U35" s="47">
        <v>1</v>
      </c>
      <c r="V35" s="54">
        <v>7.8649914760110597</v>
      </c>
    </row>
    <row r="36" spans="1:22" ht="15" customHeight="1" x14ac:dyDescent="0.2">
      <c r="A36" s="5" t="s">
        <v>2</v>
      </c>
      <c r="B36" s="40">
        <f t="shared" si="23"/>
        <v>3</v>
      </c>
      <c r="C36" s="40">
        <v>10</v>
      </c>
      <c r="D36" s="40">
        <f t="shared" si="24"/>
        <v>-54</v>
      </c>
      <c r="E36" s="40">
        <f t="shared" si="25"/>
        <v>0</v>
      </c>
      <c r="F36" s="40">
        <v>3</v>
      </c>
      <c r="G36" s="40">
        <v>7</v>
      </c>
      <c r="H36" s="40">
        <v>3</v>
      </c>
      <c r="I36" s="40">
        <v>50</v>
      </c>
      <c r="J36" s="61">
        <f t="shared" si="3"/>
        <v>0</v>
      </c>
      <c r="K36" s="61">
        <v>21.034482758620687</v>
      </c>
      <c r="L36" s="61">
        <v>21.034482758620687</v>
      </c>
      <c r="M36" s="40">
        <f t="shared" si="26"/>
        <v>3</v>
      </c>
      <c r="N36" s="40">
        <f t="shared" si="28"/>
        <v>3</v>
      </c>
      <c r="O36" s="40">
        <v>53</v>
      </c>
      <c r="P36" s="40">
        <v>3</v>
      </c>
      <c r="Q36" s="40">
        <v>0</v>
      </c>
      <c r="R36" s="40">
        <f t="shared" si="27"/>
        <v>0</v>
      </c>
      <c r="S36" s="40">
        <v>64</v>
      </c>
      <c r="T36" s="40">
        <v>0</v>
      </c>
      <c r="U36" s="40">
        <v>0</v>
      </c>
      <c r="V36" s="48">
        <v>21.034482758620687</v>
      </c>
    </row>
    <row r="37" spans="1:22" ht="15" customHeight="1" x14ac:dyDescent="0.2">
      <c r="A37" s="3" t="s">
        <v>1</v>
      </c>
      <c r="B37" s="42">
        <f t="shared" si="23"/>
        <v>-7</v>
      </c>
      <c r="C37" s="42">
        <v>-3</v>
      </c>
      <c r="D37" s="42">
        <f t="shared" si="24"/>
        <v>-65</v>
      </c>
      <c r="E37" s="42">
        <f t="shared" si="25"/>
        <v>-5</v>
      </c>
      <c r="F37" s="42">
        <v>0</v>
      </c>
      <c r="G37" s="42">
        <v>6</v>
      </c>
      <c r="H37" s="42">
        <v>5</v>
      </c>
      <c r="I37" s="42">
        <v>45</v>
      </c>
      <c r="J37" s="62">
        <f t="shared" si="3"/>
        <v>-53.028107794842079</v>
      </c>
      <c r="K37" s="62">
        <v>0</v>
      </c>
      <c r="L37" s="62">
        <v>53.028107794842079</v>
      </c>
      <c r="M37" s="42">
        <f t="shared" si="26"/>
        <v>-2</v>
      </c>
      <c r="N37" s="42">
        <f t="shared" si="28"/>
        <v>0</v>
      </c>
      <c r="O37" s="42">
        <v>26</v>
      </c>
      <c r="P37" s="42">
        <v>0</v>
      </c>
      <c r="Q37" s="42">
        <v>0</v>
      </c>
      <c r="R37" s="42">
        <f t="shared" si="27"/>
        <v>2</v>
      </c>
      <c r="S37" s="42">
        <v>52</v>
      </c>
      <c r="T37" s="42">
        <v>2</v>
      </c>
      <c r="U37" s="42">
        <v>0</v>
      </c>
      <c r="V37" s="49">
        <v>-21.211243117936828</v>
      </c>
    </row>
    <row r="38" spans="1:22" ht="15" customHeight="1" x14ac:dyDescent="0.2">
      <c r="A38" s="1" t="s">
        <v>0</v>
      </c>
      <c r="B38" s="43">
        <f t="shared" si="23"/>
        <v>0</v>
      </c>
      <c r="C38" s="43">
        <v>1</v>
      </c>
      <c r="D38" s="43">
        <f t="shared" si="24"/>
        <v>-46</v>
      </c>
      <c r="E38" s="43">
        <f t="shared" si="25"/>
        <v>-2</v>
      </c>
      <c r="F38" s="43">
        <v>1</v>
      </c>
      <c r="G38" s="43">
        <v>7</v>
      </c>
      <c r="H38" s="43">
        <v>3</v>
      </c>
      <c r="I38" s="43">
        <v>42</v>
      </c>
      <c r="J38" s="63">
        <f t="shared" si="3"/>
        <v>-22.78102825843396</v>
      </c>
      <c r="K38" s="63">
        <v>11.390514129216978</v>
      </c>
      <c r="L38" s="63">
        <v>34.171542387650938</v>
      </c>
      <c r="M38" s="43">
        <f t="shared" si="26"/>
        <v>2</v>
      </c>
      <c r="N38" s="43">
        <f t="shared" si="28"/>
        <v>3</v>
      </c>
      <c r="O38" s="43">
        <v>25</v>
      </c>
      <c r="P38" s="43">
        <v>2</v>
      </c>
      <c r="Q38" s="43">
        <v>1</v>
      </c>
      <c r="R38" s="43">
        <f t="shared" si="27"/>
        <v>1</v>
      </c>
      <c r="S38" s="43">
        <v>36</v>
      </c>
      <c r="T38" s="43">
        <v>1</v>
      </c>
      <c r="U38" s="43">
        <v>0</v>
      </c>
      <c r="V38" s="53">
        <v>22.78102825843396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-234</v>
      </c>
      <c r="C9" s="34">
        <f t="shared" si="0"/>
        <v>3</v>
      </c>
      <c r="D9" s="34">
        <f t="shared" si="0"/>
        <v>-3261</v>
      </c>
      <c r="E9" s="34">
        <f t="shared" si="0"/>
        <v>-225</v>
      </c>
      <c r="F9" s="34">
        <f t="shared" si="0"/>
        <v>118</v>
      </c>
      <c r="G9" s="34">
        <f t="shared" si="0"/>
        <v>1582</v>
      </c>
      <c r="H9" s="34">
        <f t="shared" si="0"/>
        <v>343</v>
      </c>
      <c r="I9" s="34">
        <f t="shared" si="0"/>
        <v>4154</v>
      </c>
      <c r="J9" s="51">
        <f>K9-L9</f>
        <v>-10.179763372111207</v>
      </c>
      <c r="K9" s="51">
        <v>5.3387203462627646</v>
      </c>
      <c r="L9" s="51">
        <v>15.518483718373972</v>
      </c>
      <c r="M9" s="34">
        <f t="shared" ref="M9:U9" si="1">M10+M11</f>
        <v>-9</v>
      </c>
      <c r="N9" s="34">
        <f t="shared" si="1"/>
        <v>411</v>
      </c>
      <c r="O9" s="34">
        <f t="shared" si="1"/>
        <v>7161</v>
      </c>
      <c r="P9" s="34">
        <f t="shared" si="1"/>
        <v>261</v>
      </c>
      <c r="Q9" s="34">
        <f t="shared" si="1"/>
        <v>150</v>
      </c>
      <c r="R9" s="34">
        <f>R10+R11</f>
        <v>420</v>
      </c>
      <c r="S9" s="34">
        <f t="shared" si="1"/>
        <v>7850</v>
      </c>
      <c r="T9" s="34">
        <f t="shared" si="1"/>
        <v>270</v>
      </c>
      <c r="U9" s="34">
        <f t="shared" si="1"/>
        <v>150</v>
      </c>
      <c r="V9" s="51">
        <v>-0.40719053488444601</v>
      </c>
    </row>
    <row r="10" spans="1:22" ht="15" customHeight="1" x14ac:dyDescent="0.2">
      <c r="A10" s="6" t="s">
        <v>28</v>
      </c>
      <c r="B10" s="35">
        <f t="shared" ref="B10:I10" si="2">B20+B21+B22+B23</f>
        <v>-172</v>
      </c>
      <c r="C10" s="35">
        <f t="shared" si="2"/>
        <v>-18</v>
      </c>
      <c r="D10" s="35">
        <f t="shared" si="2"/>
        <v>-2136</v>
      </c>
      <c r="E10" s="35">
        <f t="shared" si="2"/>
        <v>-132</v>
      </c>
      <c r="F10" s="35">
        <f t="shared" si="2"/>
        <v>100</v>
      </c>
      <c r="G10" s="35">
        <f t="shared" si="2"/>
        <v>1262</v>
      </c>
      <c r="H10" s="35">
        <f t="shared" si="2"/>
        <v>232</v>
      </c>
      <c r="I10" s="35">
        <f t="shared" si="2"/>
        <v>2886</v>
      </c>
      <c r="J10" s="48">
        <f t="shared" ref="J10:J38" si="3">K10-L10</f>
        <v>-7.9219895882047764</v>
      </c>
      <c r="K10" s="48">
        <v>6.0015072637914963</v>
      </c>
      <c r="L10" s="48">
        <v>13.923496851996273</v>
      </c>
      <c r="M10" s="35">
        <f t="shared" ref="M10:U10" si="4">M20+M21+M22+M23</f>
        <v>-40</v>
      </c>
      <c r="N10" s="35">
        <f t="shared" si="4"/>
        <v>295</v>
      </c>
      <c r="O10" s="35">
        <f t="shared" si="4"/>
        <v>5337</v>
      </c>
      <c r="P10" s="35">
        <f t="shared" si="4"/>
        <v>210</v>
      </c>
      <c r="Q10" s="35">
        <f t="shared" si="4"/>
        <v>85</v>
      </c>
      <c r="R10" s="35">
        <f t="shared" si="4"/>
        <v>335</v>
      </c>
      <c r="S10" s="35">
        <f t="shared" si="4"/>
        <v>5849</v>
      </c>
      <c r="T10" s="35">
        <f t="shared" si="4"/>
        <v>231</v>
      </c>
      <c r="U10" s="35">
        <f t="shared" si="4"/>
        <v>104</v>
      </c>
      <c r="V10" s="48">
        <v>-2.4006029055165961</v>
      </c>
    </row>
    <row r="11" spans="1:22" ht="15" customHeight="1" x14ac:dyDescent="0.2">
      <c r="A11" s="2" t="s">
        <v>27</v>
      </c>
      <c r="B11" s="36">
        <f t="shared" ref="B11:I11" si="5">B12+B13+B14+B15+B16</f>
        <v>-62</v>
      </c>
      <c r="C11" s="36">
        <f t="shared" si="5"/>
        <v>21</v>
      </c>
      <c r="D11" s="36">
        <f t="shared" si="5"/>
        <v>-1125</v>
      </c>
      <c r="E11" s="36">
        <f t="shared" si="5"/>
        <v>-93</v>
      </c>
      <c r="F11" s="36">
        <f t="shared" si="5"/>
        <v>18</v>
      </c>
      <c r="G11" s="36">
        <f t="shared" si="5"/>
        <v>320</v>
      </c>
      <c r="H11" s="36">
        <f t="shared" si="5"/>
        <v>111</v>
      </c>
      <c r="I11" s="36">
        <f t="shared" si="5"/>
        <v>1268</v>
      </c>
      <c r="J11" s="53">
        <f t="shared" si="3"/>
        <v>-17.094978632532289</v>
      </c>
      <c r="K11" s="53">
        <v>3.3087055417804434</v>
      </c>
      <c r="L11" s="53">
        <v>20.403684174312733</v>
      </c>
      <c r="M11" s="36">
        <f t="shared" ref="M11:U11" si="6">M12+M13+M14+M15+M16</f>
        <v>31</v>
      </c>
      <c r="N11" s="36">
        <f t="shared" si="6"/>
        <v>116</v>
      </c>
      <c r="O11" s="36">
        <f t="shared" si="6"/>
        <v>1824</v>
      </c>
      <c r="P11" s="36">
        <f t="shared" si="6"/>
        <v>51</v>
      </c>
      <c r="Q11" s="36">
        <f t="shared" si="6"/>
        <v>65</v>
      </c>
      <c r="R11" s="36">
        <f t="shared" si="6"/>
        <v>85</v>
      </c>
      <c r="S11" s="36">
        <f t="shared" si="6"/>
        <v>2001</v>
      </c>
      <c r="T11" s="36">
        <f t="shared" si="6"/>
        <v>39</v>
      </c>
      <c r="U11" s="36">
        <f t="shared" si="6"/>
        <v>46</v>
      </c>
      <c r="V11" s="53">
        <v>5.6983262108440957</v>
      </c>
    </row>
    <row r="12" spans="1:22" ht="15" customHeight="1" x14ac:dyDescent="0.2">
      <c r="A12" s="6" t="s">
        <v>26</v>
      </c>
      <c r="B12" s="35">
        <f t="shared" ref="B12:I12" si="7">B24</f>
        <v>-8</v>
      </c>
      <c r="C12" s="35">
        <f t="shared" si="7"/>
        <v>-4</v>
      </c>
      <c r="D12" s="35">
        <f t="shared" si="7"/>
        <v>-52</v>
      </c>
      <c r="E12" s="35">
        <f t="shared" si="7"/>
        <v>-11</v>
      </c>
      <c r="F12" s="35">
        <f t="shared" si="7"/>
        <v>2</v>
      </c>
      <c r="G12" s="35">
        <f t="shared" si="7"/>
        <v>33</v>
      </c>
      <c r="H12" s="35">
        <f t="shared" si="7"/>
        <v>13</v>
      </c>
      <c r="I12" s="35">
        <f t="shared" si="7"/>
        <v>103</v>
      </c>
      <c r="J12" s="48">
        <f t="shared" si="3"/>
        <v>-25.857252040770454</v>
      </c>
      <c r="K12" s="48">
        <v>4.7013185528673542</v>
      </c>
      <c r="L12" s="48">
        <v>30.55857059363781</v>
      </c>
      <c r="M12" s="35">
        <f t="shared" ref="M12:U12" si="8">M24</f>
        <v>3</v>
      </c>
      <c r="N12" s="35">
        <f t="shared" si="8"/>
        <v>8</v>
      </c>
      <c r="O12" s="35">
        <f t="shared" si="8"/>
        <v>160</v>
      </c>
      <c r="P12" s="35">
        <f t="shared" si="8"/>
        <v>2</v>
      </c>
      <c r="Q12" s="35">
        <f t="shared" si="8"/>
        <v>6</v>
      </c>
      <c r="R12" s="35">
        <f t="shared" si="8"/>
        <v>5</v>
      </c>
      <c r="S12" s="35">
        <f t="shared" si="8"/>
        <v>142</v>
      </c>
      <c r="T12" s="35">
        <f t="shared" si="8"/>
        <v>3</v>
      </c>
      <c r="U12" s="35">
        <f t="shared" si="8"/>
        <v>2</v>
      </c>
      <c r="V12" s="48">
        <v>7.0519778293010305</v>
      </c>
    </row>
    <row r="13" spans="1:22" ht="15" customHeight="1" x14ac:dyDescent="0.2">
      <c r="A13" s="4" t="s">
        <v>25</v>
      </c>
      <c r="B13" s="37">
        <f t="shared" ref="B13:I13" si="9">B25+B26+B27</f>
        <v>-23</v>
      </c>
      <c r="C13" s="37">
        <f t="shared" si="9"/>
        <v>-8</v>
      </c>
      <c r="D13" s="37">
        <f t="shared" si="9"/>
        <v>-304</v>
      </c>
      <c r="E13" s="37">
        <f t="shared" si="9"/>
        <v>-24</v>
      </c>
      <c r="F13" s="37">
        <f t="shared" si="9"/>
        <v>0</v>
      </c>
      <c r="G13" s="37">
        <f t="shared" si="9"/>
        <v>38</v>
      </c>
      <c r="H13" s="37">
        <f t="shared" si="9"/>
        <v>24</v>
      </c>
      <c r="I13" s="37">
        <f t="shared" si="9"/>
        <v>242</v>
      </c>
      <c r="J13" s="49">
        <f t="shared" si="3"/>
        <v>-24.712127904392421</v>
      </c>
      <c r="K13" s="49">
        <v>0</v>
      </c>
      <c r="L13" s="49">
        <v>24.712127904392421</v>
      </c>
      <c r="M13" s="37">
        <f t="shared" ref="M13:U13" si="10">M25+M26+M27</f>
        <v>1</v>
      </c>
      <c r="N13" s="37">
        <f t="shared" si="10"/>
        <v>17</v>
      </c>
      <c r="O13" s="37">
        <f t="shared" si="10"/>
        <v>264</v>
      </c>
      <c r="P13" s="37">
        <f t="shared" si="10"/>
        <v>9</v>
      </c>
      <c r="Q13" s="37">
        <f t="shared" si="10"/>
        <v>8</v>
      </c>
      <c r="R13" s="37">
        <f t="shared" si="10"/>
        <v>16</v>
      </c>
      <c r="S13" s="37">
        <f t="shared" si="10"/>
        <v>364</v>
      </c>
      <c r="T13" s="37">
        <f t="shared" si="10"/>
        <v>7</v>
      </c>
      <c r="U13" s="37">
        <f t="shared" si="10"/>
        <v>9</v>
      </c>
      <c r="V13" s="49">
        <v>1.0296719960163543</v>
      </c>
    </row>
    <row r="14" spans="1:22" ht="15" customHeight="1" x14ac:dyDescent="0.2">
      <c r="A14" s="4" t="s">
        <v>24</v>
      </c>
      <c r="B14" s="37">
        <f t="shared" ref="B14:I14" si="11">B28+B29+B30+B31</f>
        <v>-22</v>
      </c>
      <c r="C14" s="37">
        <f t="shared" si="11"/>
        <v>10</v>
      </c>
      <c r="D14" s="37">
        <f t="shared" si="11"/>
        <v>-421</v>
      </c>
      <c r="E14" s="37">
        <f t="shared" si="11"/>
        <v>-27</v>
      </c>
      <c r="F14" s="37">
        <f t="shared" si="11"/>
        <v>9</v>
      </c>
      <c r="G14" s="37">
        <f t="shared" si="11"/>
        <v>140</v>
      </c>
      <c r="H14" s="37">
        <f t="shared" si="11"/>
        <v>36</v>
      </c>
      <c r="I14" s="37">
        <f t="shared" si="11"/>
        <v>461</v>
      </c>
      <c r="J14" s="49">
        <f t="shared" si="3"/>
        <v>-12.938890518288851</v>
      </c>
      <c r="K14" s="49">
        <v>4.3129635060962839</v>
      </c>
      <c r="L14" s="49">
        <v>17.251854024385135</v>
      </c>
      <c r="M14" s="37">
        <f t="shared" ref="M14:U14" si="12">M28+M29+M30+M31</f>
        <v>5</v>
      </c>
      <c r="N14" s="37">
        <f t="shared" si="12"/>
        <v>45</v>
      </c>
      <c r="O14" s="37">
        <f t="shared" si="12"/>
        <v>721</v>
      </c>
      <c r="P14" s="37">
        <f t="shared" si="12"/>
        <v>17</v>
      </c>
      <c r="Q14" s="37">
        <f t="shared" si="12"/>
        <v>28</v>
      </c>
      <c r="R14" s="37">
        <f t="shared" si="12"/>
        <v>40</v>
      </c>
      <c r="S14" s="37">
        <f t="shared" si="12"/>
        <v>821</v>
      </c>
      <c r="T14" s="37">
        <f t="shared" si="12"/>
        <v>18</v>
      </c>
      <c r="U14" s="37">
        <f t="shared" si="12"/>
        <v>22</v>
      </c>
      <c r="V14" s="49">
        <v>2.3960908367201554</v>
      </c>
    </row>
    <row r="15" spans="1:22" ht="15" customHeight="1" x14ac:dyDescent="0.2">
      <c r="A15" s="4" t="s">
        <v>23</v>
      </c>
      <c r="B15" s="37">
        <f t="shared" ref="B15:I15" si="13">B32+B33+B34+B35</f>
        <v>-10</v>
      </c>
      <c r="C15" s="37">
        <f t="shared" si="13"/>
        <v>9</v>
      </c>
      <c r="D15" s="37">
        <f t="shared" si="13"/>
        <v>-186</v>
      </c>
      <c r="E15" s="37">
        <f t="shared" si="13"/>
        <v>-26</v>
      </c>
      <c r="F15" s="37">
        <f t="shared" si="13"/>
        <v>7</v>
      </c>
      <c r="G15" s="37">
        <f t="shared" si="13"/>
        <v>97</v>
      </c>
      <c r="H15" s="37">
        <f t="shared" si="13"/>
        <v>33</v>
      </c>
      <c r="I15" s="37">
        <f t="shared" si="13"/>
        <v>335</v>
      </c>
      <c r="J15" s="49">
        <f t="shared" si="3"/>
        <v>-16.422497924752651</v>
      </c>
      <c r="K15" s="49">
        <v>4.4214417489718691</v>
      </c>
      <c r="L15" s="49">
        <v>20.84393967372452</v>
      </c>
      <c r="M15" s="37">
        <f t="shared" ref="M15:U15" si="14">M32+M33+M34+M35</f>
        <v>16</v>
      </c>
      <c r="N15" s="37">
        <f t="shared" si="14"/>
        <v>37</v>
      </c>
      <c r="O15" s="37">
        <f t="shared" si="14"/>
        <v>572</v>
      </c>
      <c r="P15" s="37">
        <f t="shared" si="14"/>
        <v>15</v>
      </c>
      <c r="Q15" s="37">
        <f t="shared" si="14"/>
        <v>22</v>
      </c>
      <c r="R15" s="37">
        <f t="shared" si="14"/>
        <v>21</v>
      </c>
      <c r="S15" s="37">
        <f t="shared" si="14"/>
        <v>520</v>
      </c>
      <c r="T15" s="37">
        <f t="shared" si="14"/>
        <v>9</v>
      </c>
      <c r="U15" s="37">
        <f t="shared" si="14"/>
        <v>12</v>
      </c>
      <c r="V15" s="49">
        <v>10.106152569078557</v>
      </c>
    </row>
    <row r="16" spans="1:22" ht="15" customHeight="1" x14ac:dyDescent="0.2">
      <c r="A16" s="2" t="s">
        <v>22</v>
      </c>
      <c r="B16" s="36">
        <f t="shared" ref="B16:I16" si="15">B36+B37+B38</f>
        <v>1</v>
      </c>
      <c r="C16" s="36">
        <f t="shared" si="15"/>
        <v>14</v>
      </c>
      <c r="D16" s="36">
        <f t="shared" si="15"/>
        <v>-162</v>
      </c>
      <c r="E16" s="36">
        <f t="shared" si="15"/>
        <v>-5</v>
      </c>
      <c r="F16" s="36">
        <f t="shared" si="15"/>
        <v>0</v>
      </c>
      <c r="G16" s="36">
        <f t="shared" si="15"/>
        <v>12</v>
      </c>
      <c r="H16" s="36">
        <f t="shared" si="15"/>
        <v>5</v>
      </c>
      <c r="I16" s="36">
        <f t="shared" si="15"/>
        <v>127</v>
      </c>
      <c r="J16" s="53">
        <f t="shared" si="3"/>
        <v>-13.380714223041151</v>
      </c>
      <c r="K16" s="53">
        <v>0</v>
      </c>
      <c r="L16" s="53">
        <v>13.380714223041151</v>
      </c>
      <c r="M16" s="36">
        <f t="shared" ref="M16:U16" si="16">M36+M37+M38</f>
        <v>6</v>
      </c>
      <c r="N16" s="36">
        <f t="shared" si="16"/>
        <v>9</v>
      </c>
      <c r="O16" s="36">
        <f t="shared" si="16"/>
        <v>107</v>
      </c>
      <c r="P16" s="36">
        <f t="shared" si="16"/>
        <v>8</v>
      </c>
      <c r="Q16" s="36">
        <f t="shared" si="16"/>
        <v>1</v>
      </c>
      <c r="R16" s="36">
        <f t="shared" si="16"/>
        <v>3</v>
      </c>
      <c r="S16" s="36">
        <f t="shared" si="16"/>
        <v>154</v>
      </c>
      <c r="T16" s="36">
        <f t="shared" si="16"/>
        <v>2</v>
      </c>
      <c r="U16" s="36">
        <f t="shared" si="16"/>
        <v>1</v>
      </c>
      <c r="V16" s="53">
        <v>16.056857067649382</v>
      </c>
    </row>
    <row r="17" spans="1:22" ht="15" customHeight="1" x14ac:dyDescent="0.2">
      <c r="A17" s="6" t="s">
        <v>21</v>
      </c>
      <c r="B17" s="35">
        <f t="shared" ref="B17:I17" si="17">B12+B13+B20</f>
        <v>-133</v>
      </c>
      <c r="C17" s="35">
        <f t="shared" si="17"/>
        <v>-42</v>
      </c>
      <c r="D17" s="35">
        <f t="shared" si="17"/>
        <v>-1467</v>
      </c>
      <c r="E17" s="35">
        <f t="shared" si="17"/>
        <v>-97</v>
      </c>
      <c r="F17" s="35">
        <f t="shared" si="17"/>
        <v>45</v>
      </c>
      <c r="G17" s="35">
        <f t="shared" si="17"/>
        <v>598</v>
      </c>
      <c r="H17" s="35">
        <f t="shared" si="17"/>
        <v>142</v>
      </c>
      <c r="I17" s="35">
        <f t="shared" si="17"/>
        <v>1610</v>
      </c>
      <c r="J17" s="48">
        <f t="shared" si="3"/>
        <v>-10.94067560258925</v>
      </c>
      <c r="K17" s="48">
        <v>5.0755711558403735</v>
      </c>
      <c r="L17" s="48">
        <v>16.016246758429624</v>
      </c>
      <c r="M17" s="35">
        <f t="shared" ref="M17:U17" si="18">M12+M13+M20</f>
        <v>-36</v>
      </c>
      <c r="N17" s="35">
        <f t="shared" si="18"/>
        <v>124</v>
      </c>
      <c r="O17" s="35">
        <f t="shared" si="18"/>
        <v>2372</v>
      </c>
      <c r="P17" s="35">
        <f t="shared" si="18"/>
        <v>92</v>
      </c>
      <c r="Q17" s="35">
        <f t="shared" si="18"/>
        <v>32</v>
      </c>
      <c r="R17" s="35">
        <f t="shared" si="18"/>
        <v>160</v>
      </c>
      <c r="S17" s="35">
        <f t="shared" si="18"/>
        <v>2827</v>
      </c>
      <c r="T17" s="35">
        <f t="shared" si="18"/>
        <v>108</v>
      </c>
      <c r="U17" s="35">
        <f t="shared" si="18"/>
        <v>52</v>
      </c>
      <c r="V17" s="48">
        <v>-4.0604569246723017</v>
      </c>
    </row>
    <row r="18" spans="1:22" ht="15" customHeight="1" x14ac:dyDescent="0.2">
      <c r="A18" s="4" t="s">
        <v>20</v>
      </c>
      <c r="B18" s="37">
        <f t="shared" ref="B18:I18" si="19">B14+B22</f>
        <v>-44</v>
      </c>
      <c r="C18" s="37">
        <f t="shared" si="19"/>
        <v>-14</v>
      </c>
      <c r="D18" s="37">
        <f t="shared" si="19"/>
        <v>-771</v>
      </c>
      <c r="E18" s="37">
        <f t="shared" si="19"/>
        <v>-55</v>
      </c>
      <c r="F18" s="37">
        <f t="shared" si="19"/>
        <v>19</v>
      </c>
      <c r="G18" s="37">
        <f t="shared" si="19"/>
        <v>288</v>
      </c>
      <c r="H18" s="37">
        <f t="shared" si="19"/>
        <v>74</v>
      </c>
      <c r="I18" s="37">
        <f t="shared" si="19"/>
        <v>882</v>
      </c>
      <c r="J18" s="49">
        <f t="shared" si="3"/>
        <v>-13.947755159734017</v>
      </c>
      <c r="K18" s="49">
        <v>4.818315418817205</v>
      </c>
      <c r="L18" s="49">
        <v>18.766070578551222</v>
      </c>
      <c r="M18" s="37">
        <f t="shared" ref="M18:U18" si="20">M14+M22</f>
        <v>11</v>
      </c>
      <c r="N18" s="37">
        <f t="shared" si="20"/>
        <v>90</v>
      </c>
      <c r="O18" s="37">
        <f t="shared" si="20"/>
        <v>1337</v>
      </c>
      <c r="P18" s="37">
        <f t="shared" si="20"/>
        <v>44</v>
      </c>
      <c r="Q18" s="37">
        <f t="shared" si="20"/>
        <v>46</v>
      </c>
      <c r="R18" s="37">
        <f t="shared" si="20"/>
        <v>79</v>
      </c>
      <c r="S18" s="37">
        <f t="shared" si="20"/>
        <v>1514</v>
      </c>
      <c r="T18" s="37">
        <f t="shared" si="20"/>
        <v>40</v>
      </c>
      <c r="U18" s="37">
        <f t="shared" si="20"/>
        <v>39</v>
      </c>
      <c r="V18" s="49">
        <v>2.7895510319468038</v>
      </c>
    </row>
    <row r="19" spans="1:22" ht="15" customHeight="1" x14ac:dyDescent="0.2">
      <c r="A19" s="2" t="s">
        <v>19</v>
      </c>
      <c r="B19" s="36">
        <f t="shared" ref="B19:I19" si="21">B15+B16+B21+B23</f>
        <v>-57</v>
      </c>
      <c r="C19" s="36">
        <f t="shared" si="21"/>
        <v>59</v>
      </c>
      <c r="D19" s="36">
        <f t="shared" si="21"/>
        <v>-1023</v>
      </c>
      <c r="E19" s="36">
        <f t="shared" si="21"/>
        <v>-73</v>
      </c>
      <c r="F19" s="36">
        <f t="shared" si="21"/>
        <v>54</v>
      </c>
      <c r="G19" s="36">
        <f t="shared" si="21"/>
        <v>696</v>
      </c>
      <c r="H19" s="36">
        <f t="shared" si="21"/>
        <v>127</v>
      </c>
      <c r="I19" s="36">
        <f t="shared" si="21"/>
        <v>1662</v>
      </c>
      <c r="J19" s="53">
        <f t="shared" si="3"/>
        <v>-7.8550447597608146</v>
      </c>
      <c r="K19" s="53">
        <v>5.8105810551655344</v>
      </c>
      <c r="L19" s="53">
        <v>13.665625814926349</v>
      </c>
      <c r="M19" s="36">
        <f t="shared" ref="M19:U19" si="22">M15+M16+M21+M23</f>
        <v>16</v>
      </c>
      <c r="N19" s="36">
        <f t="shared" si="22"/>
        <v>197</v>
      </c>
      <c r="O19" s="36">
        <f t="shared" si="22"/>
        <v>3452</v>
      </c>
      <c r="P19" s="36">
        <f t="shared" si="22"/>
        <v>125</v>
      </c>
      <c r="Q19" s="36">
        <f t="shared" si="22"/>
        <v>72</v>
      </c>
      <c r="R19" s="36">
        <f t="shared" si="22"/>
        <v>181</v>
      </c>
      <c r="S19" s="36">
        <f t="shared" si="22"/>
        <v>3509</v>
      </c>
      <c r="T19" s="36">
        <f t="shared" si="22"/>
        <v>122</v>
      </c>
      <c r="U19" s="36">
        <f t="shared" si="22"/>
        <v>59</v>
      </c>
      <c r="V19" s="53">
        <v>1.7216536459749747</v>
      </c>
    </row>
    <row r="20" spans="1:22" ht="15" customHeight="1" x14ac:dyDescent="0.2">
      <c r="A20" s="5" t="s">
        <v>18</v>
      </c>
      <c r="B20" s="40">
        <f>E20+M20</f>
        <v>-102</v>
      </c>
      <c r="C20" s="40">
        <v>-30</v>
      </c>
      <c r="D20" s="40">
        <f>G20-I20+O20-S20</f>
        <v>-1111</v>
      </c>
      <c r="E20" s="40">
        <f>F20-H20</f>
        <v>-62</v>
      </c>
      <c r="F20" s="40">
        <v>43</v>
      </c>
      <c r="G20" s="40">
        <v>527</v>
      </c>
      <c r="H20" s="40">
        <v>105</v>
      </c>
      <c r="I20" s="40">
        <v>1265</v>
      </c>
      <c r="J20" s="61">
        <f t="shared" si="3"/>
        <v>-8.3005310189000596</v>
      </c>
      <c r="K20" s="61">
        <v>5.7568199002048797</v>
      </c>
      <c r="L20" s="61">
        <v>14.057350919104939</v>
      </c>
      <c r="M20" s="40">
        <f>N20-R20</f>
        <v>-40</v>
      </c>
      <c r="N20" s="40">
        <f>SUM(P20:Q20)</f>
        <v>99</v>
      </c>
      <c r="O20" s="41">
        <v>1948</v>
      </c>
      <c r="P20" s="41">
        <v>81</v>
      </c>
      <c r="Q20" s="41">
        <v>18</v>
      </c>
      <c r="R20" s="41">
        <f>SUM(T20:U20)</f>
        <v>139</v>
      </c>
      <c r="S20" s="41">
        <v>2321</v>
      </c>
      <c r="T20" s="41">
        <v>98</v>
      </c>
      <c r="U20" s="41">
        <v>41</v>
      </c>
      <c r="V20" s="52">
        <v>-5.3551813025161721</v>
      </c>
    </row>
    <row r="21" spans="1:22" ht="15" customHeight="1" x14ac:dyDescent="0.2">
      <c r="A21" s="3" t="s">
        <v>17</v>
      </c>
      <c r="B21" s="42">
        <f t="shared" ref="B21:B38" si="23">E21+M21</f>
        <v>-39</v>
      </c>
      <c r="C21" s="42">
        <v>18</v>
      </c>
      <c r="D21" s="42">
        <f t="shared" ref="D21:D38" si="24">G21-I21+O21-S21</f>
        <v>-570</v>
      </c>
      <c r="E21" s="42">
        <f t="shared" ref="E21:E38" si="25">F21-H21</f>
        <v>-23</v>
      </c>
      <c r="F21" s="42">
        <v>41</v>
      </c>
      <c r="G21" s="42">
        <v>502</v>
      </c>
      <c r="H21" s="42">
        <v>64</v>
      </c>
      <c r="I21" s="42">
        <v>941</v>
      </c>
      <c r="J21" s="62">
        <f t="shared" si="3"/>
        <v>-3.8137487954615565</v>
      </c>
      <c r="K21" s="62">
        <v>6.7984217658227752</v>
      </c>
      <c r="L21" s="62">
        <v>10.612170561284332</v>
      </c>
      <c r="M21" s="42">
        <f t="shared" ref="M21:M38" si="26">N21-R21</f>
        <v>-16</v>
      </c>
      <c r="N21" s="42">
        <f>SUM(P21:Q21)</f>
        <v>122</v>
      </c>
      <c r="O21" s="42">
        <v>2162</v>
      </c>
      <c r="P21" s="42">
        <v>86</v>
      </c>
      <c r="Q21" s="42">
        <v>36</v>
      </c>
      <c r="R21" s="42">
        <f t="shared" ref="R21:R38" si="27">SUM(T21:U21)</f>
        <v>138</v>
      </c>
      <c r="S21" s="42">
        <v>2293</v>
      </c>
      <c r="T21" s="42">
        <v>98</v>
      </c>
      <c r="U21" s="42">
        <v>40</v>
      </c>
      <c r="V21" s="49">
        <v>-2.6530426403210861</v>
      </c>
    </row>
    <row r="22" spans="1:22" ht="15" customHeight="1" x14ac:dyDescent="0.2">
      <c r="A22" s="3" t="s">
        <v>16</v>
      </c>
      <c r="B22" s="42">
        <f t="shared" si="23"/>
        <v>-22</v>
      </c>
      <c r="C22" s="42">
        <v>-24</v>
      </c>
      <c r="D22" s="42">
        <f t="shared" si="24"/>
        <v>-350</v>
      </c>
      <c r="E22" s="42">
        <f t="shared" si="25"/>
        <v>-28</v>
      </c>
      <c r="F22" s="42">
        <v>10</v>
      </c>
      <c r="G22" s="42">
        <v>148</v>
      </c>
      <c r="H22" s="42">
        <v>38</v>
      </c>
      <c r="I22" s="42">
        <v>421</v>
      </c>
      <c r="J22" s="62">
        <f t="shared" si="3"/>
        <v>-15.081699899484764</v>
      </c>
      <c r="K22" s="62">
        <v>5.386321392673131</v>
      </c>
      <c r="L22" s="62">
        <v>20.468021292157896</v>
      </c>
      <c r="M22" s="42">
        <f t="shared" si="26"/>
        <v>6</v>
      </c>
      <c r="N22" s="42">
        <f t="shared" ref="N22:N38" si="28">SUM(P22:Q22)</f>
        <v>45</v>
      </c>
      <c r="O22" s="42">
        <v>616</v>
      </c>
      <c r="P22" s="42">
        <v>27</v>
      </c>
      <c r="Q22" s="42">
        <v>18</v>
      </c>
      <c r="R22" s="42">
        <f t="shared" si="27"/>
        <v>39</v>
      </c>
      <c r="S22" s="42">
        <v>693</v>
      </c>
      <c r="T22" s="42">
        <v>22</v>
      </c>
      <c r="U22" s="42">
        <v>17</v>
      </c>
      <c r="V22" s="49">
        <v>3.2317928356038799</v>
      </c>
    </row>
    <row r="23" spans="1:22" ht="15" customHeight="1" x14ac:dyDescent="0.2">
      <c r="A23" s="1" t="s">
        <v>15</v>
      </c>
      <c r="B23" s="43">
        <f t="shared" si="23"/>
        <v>-9</v>
      </c>
      <c r="C23" s="43">
        <v>18</v>
      </c>
      <c r="D23" s="43">
        <f t="shared" si="24"/>
        <v>-105</v>
      </c>
      <c r="E23" s="43">
        <f t="shared" si="25"/>
        <v>-19</v>
      </c>
      <c r="F23" s="43">
        <v>6</v>
      </c>
      <c r="G23" s="43">
        <v>85</v>
      </c>
      <c r="H23" s="43">
        <v>25</v>
      </c>
      <c r="I23" s="43">
        <v>259</v>
      </c>
      <c r="J23" s="63">
        <f t="shared" si="3"/>
        <v>-14.551435369153218</v>
      </c>
      <c r="K23" s="63">
        <v>4.5951901165746998</v>
      </c>
      <c r="L23" s="63">
        <v>19.146625485727917</v>
      </c>
      <c r="M23" s="43">
        <f t="shared" si="26"/>
        <v>10</v>
      </c>
      <c r="N23" s="43">
        <f t="shared" si="28"/>
        <v>29</v>
      </c>
      <c r="O23" s="43">
        <v>611</v>
      </c>
      <c r="P23" s="43">
        <v>16</v>
      </c>
      <c r="Q23" s="43">
        <v>13</v>
      </c>
      <c r="R23" s="43">
        <f t="shared" si="27"/>
        <v>19</v>
      </c>
      <c r="S23" s="47">
        <v>542</v>
      </c>
      <c r="T23" s="47">
        <v>13</v>
      </c>
      <c r="U23" s="47">
        <v>6</v>
      </c>
      <c r="V23" s="54">
        <v>7.6586501942911678</v>
      </c>
    </row>
    <row r="24" spans="1:22" ht="15" customHeight="1" x14ac:dyDescent="0.2">
      <c r="A24" s="7" t="s">
        <v>14</v>
      </c>
      <c r="B24" s="45">
        <f t="shared" si="23"/>
        <v>-8</v>
      </c>
      <c r="C24" s="45">
        <v>-4</v>
      </c>
      <c r="D24" s="45">
        <f t="shared" si="24"/>
        <v>-52</v>
      </c>
      <c r="E24" s="40">
        <f t="shared" si="25"/>
        <v>-11</v>
      </c>
      <c r="F24" s="45">
        <v>2</v>
      </c>
      <c r="G24" s="45">
        <v>33</v>
      </c>
      <c r="H24" s="45">
        <v>13</v>
      </c>
      <c r="I24" s="46">
        <v>103</v>
      </c>
      <c r="J24" s="73">
        <f t="shared" si="3"/>
        <v>-25.857252040770454</v>
      </c>
      <c r="K24" s="73">
        <v>4.7013185528673542</v>
      </c>
      <c r="L24" s="73">
        <v>30.55857059363781</v>
      </c>
      <c r="M24" s="40">
        <f t="shared" si="26"/>
        <v>3</v>
      </c>
      <c r="N24" s="45">
        <f t="shared" si="28"/>
        <v>8</v>
      </c>
      <c r="O24" s="45">
        <v>160</v>
      </c>
      <c r="P24" s="45">
        <v>2</v>
      </c>
      <c r="Q24" s="45">
        <v>6</v>
      </c>
      <c r="R24" s="45">
        <f t="shared" si="27"/>
        <v>5</v>
      </c>
      <c r="S24" s="45">
        <v>142</v>
      </c>
      <c r="T24" s="45">
        <v>3</v>
      </c>
      <c r="U24" s="45">
        <v>2</v>
      </c>
      <c r="V24" s="51">
        <v>7.0519778293010305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-6</v>
      </c>
      <c r="D25" s="40">
        <f t="shared" si="24"/>
        <v>-44</v>
      </c>
      <c r="E25" s="40">
        <f t="shared" si="25"/>
        <v>-4</v>
      </c>
      <c r="F25" s="40">
        <v>0</v>
      </c>
      <c r="G25" s="40">
        <v>5</v>
      </c>
      <c r="H25" s="40">
        <v>4</v>
      </c>
      <c r="I25" s="40">
        <v>34</v>
      </c>
      <c r="J25" s="61">
        <f t="shared" si="3"/>
        <v>-38.302548270629472</v>
      </c>
      <c r="K25" s="61">
        <v>0</v>
      </c>
      <c r="L25" s="61">
        <v>38.302548270629472</v>
      </c>
      <c r="M25" s="40">
        <f t="shared" si="26"/>
        <v>-1</v>
      </c>
      <c r="N25" s="40">
        <f t="shared" si="28"/>
        <v>3</v>
      </c>
      <c r="O25" s="40">
        <v>27</v>
      </c>
      <c r="P25" s="40">
        <v>1</v>
      </c>
      <c r="Q25" s="40">
        <v>2</v>
      </c>
      <c r="R25" s="40">
        <f t="shared" si="27"/>
        <v>4</v>
      </c>
      <c r="S25" s="41">
        <v>42</v>
      </c>
      <c r="T25" s="41">
        <v>2</v>
      </c>
      <c r="U25" s="41">
        <v>2</v>
      </c>
      <c r="V25" s="52">
        <v>-9.5756370676573646</v>
      </c>
    </row>
    <row r="26" spans="1:22" ht="15" customHeight="1" x14ac:dyDescent="0.2">
      <c r="A26" s="3" t="s">
        <v>12</v>
      </c>
      <c r="B26" s="42">
        <f t="shared" si="23"/>
        <v>-8</v>
      </c>
      <c r="C26" s="42">
        <v>0</v>
      </c>
      <c r="D26" s="42">
        <f t="shared" si="24"/>
        <v>-73</v>
      </c>
      <c r="E26" s="42">
        <f t="shared" si="25"/>
        <v>-9</v>
      </c>
      <c r="F26" s="42">
        <v>0</v>
      </c>
      <c r="G26" s="42">
        <v>8</v>
      </c>
      <c r="H26" s="42">
        <v>9</v>
      </c>
      <c r="I26" s="42">
        <v>74</v>
      </c>
      <c r="J26" s="62">
        <f t="shared" si="3"/>
        <v>-36.093488051017388</v>
      </c>
      <c r="K26" s="62">
        <v>0</v>
      </c>
      <c r="L26" s="62">
        <v>36.093488051017388</v>
      </c>
      <c r="M26" s="42">
        <f t="shared" si="26"/>
        <v>1</v>
      </c>
      <c r="N26" s="42">
        <f t="shared" si="28"/>
        <v>3</v>
      </c>
      <c r="O26" s="42">
        <v>93</v>
      </c>
      <c r="P26" s="42">
        <v>3</v>
      </c>
      <c r="Q26" s="42">
        <v>0</v>
      </c>
      <c r="R26" s="42">
        <f t="shared" si="27"/>
        <v>2</v>
      </c>
      <c r="S26" s="42">
        <v>100</v>
      </c>
      <c r="T26" s="42">
        <v>1</v>
      </c>
      <c r="U26" s="42">
        <v>1</v>
      </c>
      <c r="V26" s="49">
        <v>4.0103875612241549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-2</v>
      </c>
      <c r="D27" s="43">
        <f t="shared" si="24"/>
        <v>-187</v>
      </c>
      <c r="E27" s="43">
        <f t="shared" si="25"/>
        <v>-11</v>
      </c>
      <c r="F27" s="43">
        <v>0</v>
      </c>
      <c r="G27" s="43">
        <v>25</v>
      </c>
      <c r="H27" s="43">
        <v>11</v>
      </c>
      <c r="I27" s="43">
        <v>134</v>
      </c>
      <c r="J27" s="63">
        <f t="shared" si="3"/>
        <v>-17.81668200807194</v>
      </c>
      <c r="K27" s="63">
        <v>0</v>
      </c>
      <c r="L27" s="63">
        <v>17.81668200807194</v>
      </c>
      <c r="M27" s="43">
        <f t="shared" si="26"/>
        <v>1</v>
      </c>
      <c r="N27" s="43">
        <f t="shared" si="28"/>
        <v>11</v>
      </c>
      <c r="O27" s="47">
        <v>144</v>
      </c>
      <c r="P27" s="47">
        <v>5</v>
      </c>
      <c r="Q27" s="47">
        <v>6</v>
      </c>
      <c r="R27" s="47">
        <f t="shared" si="27"/>
        <v>10</v>
      </c>
      <c r="S27" s="47">
        <v>222</v>
      </c>
      <c r="T27" s="47">
        <v>4</v>
      </c>
      <c r="U27" s="47">
        <v>6</v>
      </c>
      <c r="V27" s="54">
        <v>1.6196983643701763</v>
      </c>
    </row>
    <row r="28" spans="1:22" ht="15" customHeight="1" x14ac:dyDescent="0.2">
      <c r="A28" s="5" t="s">
        <v>10</v>
      </c>
      <c r="B28" s="40">
        <f t="shared" si="23"/>
        <v>-8</v>
      </c>
      <c r="C28" s="40">
        <v>-4</v>
      </c>
      <c r="D28" s="40">
        <f t="shared" si="24"/>
        <v>-105</v>
      </c>
      <c r="E28" s="40">
        <f t="shared" si="25"/>
        <v>-7</v>
      </c>
      <c r="F28" s="40">
        <v>1</v>
      </c>
      <c r="G28" s="40">
        <v>8</v>
      </c>
      <c r="H28" s="40">
        <v>8</v>
      </c>
      <c r="I28" s="40">
        <v>79</v>
      </c>
      <c r="J28" s="61">
        <f t="shared" si="3"/>
        <v>-30.643367182173737</v>
      </c>
      <c r="K28" s="61">
        <v>4.3776238831676766</v>
      </c>
      <c r="L28" s="61">
        <v>35.020991065341413</v>
      </c>
      <c r="M28" s="40">
        <f t="shared" si="26"/>
        <v>-1</v>
      </c>
      <c r="N28" s="40">
        <f t="shared" si="28"/>
        <v>3</v>
      </c>
      <c r="O28" s="40">
        <v>53</v>
      </c>
      <c r="P28" s="40">
        <v>2</v>
      </c>
      <c r="Q28" s="40">
        <v>1</v>
      </c>
      <c r="R28" s="40">
        <f t="shared" si="27"/>
        <v>4</v>
      </c>
      <c r="S28" s="40">
        <v>87</v>
      </c>
      <c r="T28" s="40">
        <v>1</v>
      </c>
      <c r="U28" s="40">
        <v>3</v>
      </c>
      <c r="V28" s="48">
        <v>-4.3776238831676757</v>
      </c>
    </row>
    <row r="29" spans="1:22" ht="15" customHeight="1" x14ac:dyDescent="0.2">
      <c r="A29" s="3" t="s">
        <v>9</v>
      </c>
      <c r="B29" s="42">
        <f t="shared" si="23"/>
        <v>2</v>
      </c>
      <c r="C29" s="42">
        <v>22</v>
      </c>
      <c r="D29" s="42">
        <f t="shared" si="24"/>
        <v>-79</v>
      </c>
      <c r="E29" s="42">
        <f t="shared" si="25"/>
        <v>-6</v>
      </c>
      <c r="F29" s="42">
        <v>4</v>
      </c>
      <c r="G29" s="42">
        <v>67</v>
      </c>
      <c r="H29" s="42">
        <v>10</v>
      </c>
      <c r="I29" s="42">
        <v>137</v>
      </c>
      <c r="J29" s="62">
        <f t="shared" si="3"/>
        <v>-9.2685603342759464</v>
      </c>
      <c r="K29" s="62">
        <v>6.1790402228506309</v>
      </c>
      <c r="L29" s="62">
        <v>15.447600557126577</v>
      </c>
      <c r="M29" s="42">
        <f t="shared" si="26"/>
        <v>8</v>
      </c>
      <c r="N29" s="42">
        <f t="shared" si="28"/>
        <v>15</v>
      </c>
      <c r="O29" s="42">
        <v>236</v>
      </c>
      <c r="P29" s="42">
        <v>3</v>
      </c>
      <c r="Q29" s="42">
        <v>12</v>
      </c>
      <c r="R29" s="42">
        <f t="shared" si="27"/>
        <v>7</v>
      </c>
      <c r="S29" s="42">
        <v>245</v>
      </c>
      <c r="T29" s="42">
        <v>2</v>
      </c>
      <c r="U29" s="42">
        <v>5</v>
      </c>
      <c r="V29" s="49">
        <v>12.35808044570126</v>
      </c>
    </row>
    <row r="30" spans="1:22" ht="15" customHeight="1" x14ac:dyDescent="0.2">
      <c r="A30" s="3" t="s">
        <v>8</v>
      </c>
      <c r="B30" s="42">
        <f t="shared" si="23"/>
        <v>-11</v>
      </c>
      <c r="C30" s="42">
        <v>1</v>
      </c>
      <c r="D30" s="42">
        <f t="shared" si="24"/>
        <v>-123</v>
      </c>
      <c r="E30" s="42">
        <f t="shared" si="25"/>
        <v>-10</v>
      </c>
      <c r="F30" s="42">
        <v>1</v>
      </c>
      <c r="G30" s="42">
        <v>31</v>
      </c>
      <c r="H30" s="42">
        <v>11</v>
      </c>
      <c r="I30" s="42">
        <v>137</v>
      </c>
      <c r="J30" s="62">
        <f t="shared" si="3"/>
        <v>-15.567644819504638</v>
      </c>
      <c r="K30" s="62">
        <v>1.556764481950464</v>
      </c>
      <c r="L30" s="62">
        <v>17.124409301455103</v>
      </c>
      <c r="M30" s="42">
        <f t="shared" si="26"/>
        <v>-1</v>
      </c>
      <c r="N30" s="42">
        <f t="shared" si="28"/>
        <v>13</v>
      </c>
      <c r="O30" s="42">
        <v>263</v>
      </c>
      <c r="P30" s="42">
        <v>10</v>
      </c>
      <c r="Q30" s="42">
        <v>3</v>
      </c>
      <c r="R30" s="42">
        <f t="shared" si="27"/>
        <v>14</v>
      </c>
      <c r="S30" s="42">
        <v>280</v>
      </c>
      <c r="T30" s="42">
        <v>8</v>
      </c>
      <c r="U30" s="42">
        <v>6</v>
      </c>
      <c r="V30" s="49">
        <v>-1.5567644819504665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-9</v>
      </c>
      <c r="D31" s="43">
        <f t="shared" si="24"/>
        <v>-114</v>
      </c>
      <c r="E31" s="43">
        <f t="shared" si="25"/>
        <v>-4</v>
      </c>
      <c r="F31" s="43">
        <v>3</v>
      </c>
      <c r="G31" s="43">
        <v>34</v>
      </c>
      <c r="H31" s="43">
        <v>7</v>
      </c>
      <c r="I31" s="43">
        <v>108</v>
      </c>
      <c r="J31" s="63">
        <f t="shared" si="3"/>
        <v>-7.0349440664283254</v>
      </c>
      <c r="K31" s="63">
        <v>5.2762080498212427</v>
      </c>
      <c r="L31" s="63">
        <v>12.311152116249568</v>
      </c>
      <c r="M31" s="43">
        <f t="shared" si="26"/>
        <v>-1</v>
      </c>
      <c r="N31" s="43">
        <f t="shared" si="28"/>
        <v>14</v>
      </c>
      <c r="O31" s="43">
        <v>169</v>
      </c>
      <c r="P31" s="43">
        <v>2</v>
      </c>
      <c r="Q31" s="43">
        <v>12</v>
      </c>
      <c r="R31" s="43">
        <f t="shared" si="27"/>
        <v>15</v>
      </c>
      <c r="S31" s="43">
        <v>209</v>
      </c>
      <c r="T31" s="43">
        <v>7</v>
      </c>
      <c r="U31" s="43">
        <v>8</v>
      </c>
      <c r="V31" s="53">
        <v>-1.7587360166070845</v>
      </c>
    </row>
    <row r="32" spans="1:22" ht="15" customHeight="1" x14ac:dyDescent="0.2">
      <c r="A32" s="5" t="s">
        <v>6</v>
      </c>
      <c r="B32" s="40">
        <f t="shared" si="23"/>
        <v>1</v>
      </c>
      <c r="C32" s="40">
        <v>6</v>
      </c>
      <c r="D32" s="40">
        <f t="shared" si="24"/>
        <v>1</v>
      </c>
      <c r="E32" s="40">
        <f t="shared" si="25"/>
        <v>-3</v>
      </c>
      <c r="F32" s="40">
        <v>1</v>
      </c>
      <c r="G32" s="40">
        <v>13</v>
      </c>
      <c r="H32" s="40">
        <v>4</v>
      </c>
      <c r="I32" s="40">
        <v>22</v>
      </c>
      <c r="J32" s="61">
        <f t="shared" si="3"/>
        <v>-19.895989997644371</v>
      </c>
      <c r="K32" s="61">
        <v>6.6319966658814566</v>
      </c>
      <c r="L32" s="61">
        <v>26.527986663525827</v>
      </c>
      <c r="M32" s="40">
        <f t="shared" si="26"/>
        <v>4</v>
      </c>
      <c r="N32" s="40">
        <f t="shared" si="28"/>
        <v>5</v>
      </c>
      <c r="O32" s="41">
        <v>75</v>
      </c>
      <c r="P32" s="41">
        <v>1</v>
      </c>
      <c r="Q32" s="41">
        <v>4</v>
      </c>
      <c r="R32" s="41">
        <f t="shared" si="27"/>
        <v>1</v>
      </c>
      <c r="S32" s="41">
        <v>65</v>
      </c>
      <c r="T32" s="41">
        <v>1</v>
      </c>
      <c r="U32" s="41">
        <v>0</v>
      </c>
      <c r="V32" s="52">
        <v>26.527986663525834</v>
      </c>
    </row>
    <row r="33" spans="1:22" ht="15" customHeight="1" x14ac:dyDescent="0.2">
      <c r="A33" s="3" t="s">
        <v>5</v>
      </c>
      <c r="B33" s="42">
        <f t="shared" si="23"/>
        <v>-6</v>
      </c>
      <c r="C33" s="42">
        <v>-4</v>
      </c>
      <c r="D33" s="42">
        <f t="shared" si="24"/>
        <v>-101</v>
      </c>
      <c r="E33" s="42">
        <f>F33-H33</f>
        <v>-14</v>
      </c>
      <c r="F33" s="42">
        <v>4</v>
      </c>
      <c r="G33" s="42">
        <v>34</v>
      </c>
      <c r="H33" s="42">
        <v>18</v>
      </c>
      <c r="I33" s="42">
        <v>155</v>
      </c>
      <c r="J33" s="62">
        <f t="shared" si="3"/>
        <v>-23.48659513125267</v>
      </c>
      <c r="K33" s="62">
        <v>6.7104557517864745</v>
      </c>
      <c r="L33" s="62">
        <v>30.197050883039143</v>
      </c>
      <c r="M33" s="42">
        <f>N33-R33</f>
        <v>8</v>
      </c>
      <c r="N33" s="42">
        <f t="shared" si="28"/>
        <v>12</v>
      </c>
      <c r="O33" s="42">
        <v>220</v>
      </c>
      <c r="P33" s="42">
        <v>5</v>
      </c>
      <c r="Q33" s="42">
        <v>7</v>
      </c>
      <c r="R33" s="42">
        <f t="shared" si="27"/>
        <v>4</v>
      </c>
      <c r="S33" s="42">
        <v>200</v>
      </c>
      <c r="T33" s="42">
        <v>1</v>
      </c>
      <c r="U33" s="42">
        <v>3</v>
      </c>
      <c r="V33" s="49">
        <v>13.420911503572951</v>
      </c>
    </row>
    <row r="34" spans="1:22" ht="15" customHeight="1" x14ac:dyDescent="0.2">
      <c r="A34" s="3" t="s">
        <v>4</v>
      </c>
      <c r="B34" s="42">
        <f t="shared" si="23"/>
        <v>-5</v>
      </c>
      <c r="C34" s="42">
        <v>4</v>
      </c>
      <c r="D34" s="42">
        <f t="shared" si="24"/>
        <v>-31</v>
      </c>
      <c r="E34" s="42">
        <f t="shared" si="25"/>
        <v>-6</v>
      </c>
      <c r="F34" s="42">
        <v>1</v>
      </c>
      <c r="G34" s="42">
        <v>21</v>
      </c>
      <c r="H34" s="42">
        <v>7</v>
      </c>
      <c r="I34" s="42">
        <v>75</v>
      </c>
      <c r="J34" s="62">
        <f t="shared" si="3"/>
        <v>-14.621382106784029</v>
      </c>
      <c r="K34" s="62">
        <v>2.4368970177973379</v>
      </c>
      <c r="L34" s="62">
        <v>17.058279124581368</v>
      </c>
      <c r="M34" s="42">
        <f t="shared" si="26"/>
        <v>1</v>
      </c>
      <c r="N34" s="42">
        <f t="shared" si="28"/>
        <v>12</v>
      </c>
      <c r="O34" s="42">
        <v>153</v>
      </c>
      <c r="P34" s="42">
        <v>6</v>
      </c>
      <c r="Q34" s="42">
        <v>6</v>
      </c>
      <c r="R34" s="42">
        <f t="shared" si="27"/>
        <v>11</v>
      </c>
      <c r="S34" s="42">
        <v>130</v>
      </c>
      <c r="T34" s="42">
        <v>3</v>
      </c>
      <c r="U34" s="42">
        <v>8</v>
      </c>
      <c r="V34" s="49">
        <v>2.4368970177973353</v>
      </c>
    </row>
    <row r="35" spans="1:22" ht="15" customHeight="1" x14ac:dyDescent="0.2">
      <c r="A35" s="1" t="s">
        <v>3</v>
      </c>
      <c r="B35" s="43">
        <f t="shared" si="23"/>
        <v>0</v>
      </c>
      <c r="C35" s="43">
        <v>3</v>
      </c>
      <c r="D35" s="43">
        <f t="shared" si="24"/>
        <v>-55</v>
      </c>
      <c r="E35" s="43">
        <f t="shared" si="25"/>
        <v>-3</v>
      </c>
      <c r="F35" s="43">
        <v>1</v>
      </c>
      <c r="G35" s="43">
        <v>29</v>
      </c>
      <c r="H35" s="43">
        <v>4</v>
      </c>
      <c r="I35" s="43">
        <v>83</v>
      </c>
      <c r="J35" s="63">
        <f t="shared" si="3"/>
        <v>-7.0427955665024626</v>
      </c>
      <c r="K35" s="63">
        <v>2.3475985221674875</v>
      </c>
      <c r="L35" s="63">
        <v>9.3903940886699502</v>
      </c>
      <c r="M35" s="43">
        <f t="shared" si="26"/>
        <v>3</v>
      </c>
      <c r="N35" s="43">
        <f t="shared" si="28"/>
        <v>8</v>
      </c>
      <c r="O35" s="47">
        <v>124</v>
      </c>
      <c r="P35" s="47">
        <v>3</v>
      </c>
      <c r="Q35" s="47">
        <v>5</v>
      </c>
      <c r="R35" s="47">
        <f t="shared" si="27"/>
        <v>5</v>
      </c>
      <c r="S35" s="47">
        <v>125</v>
      </c>
      <c r="T35" s="47">
        <v>4</v>
      </c>
      <c r="U35" s="47">
        <v>1</v>
      </c>
      <c r="V35" s="54">
        <v>7.0427955665024609</v>
      </c>
    </row>
    <row r="36" spans="1:22" ht="15" customHeight="1" x14ac:dyDescent="0.2">
      <c r="A36" s="5" t="s">
        <v>2</v>
      </c>
      <c r="B36" s="40">
        <f t="shared" si="23"/>
        <v>0</v>
      </c>
      <c r="C36" s="40">
        <v>7</v>
      </c>
      <c r="D36" s="40">
        <f t="shared" si="24"/>
        <v>-72</v>
      </c>
      <c r="E36" s="40">
        <f t="shared" si="25"/>
        <v>-1</v>
      </c>
      <c r="F36" s="40">
        <v>0</v>
      </c>
      <c r="G36" s="40">
        <v>7</v>
      </c>
      <c r="H36" s="40">
        <v>1</v>
      </c>
      <c r="I36" s="40">
        <v>47</v>
      </c>
      <c r="J36" s="61">
        <f t="shared" si="3"/>
        <v>-6.383758045104913</v>
      </c>
      <c r="K36" s="61">
        <v>0</v>
      </c>
      <c r="L36" s="61">
        <v>6.383758045104913</v>
      </c>
      <c r="M36" s="40">
        <f t="shared" si="26"/>
        <v>1</v>
      </c>
      <c r="N36" s="40">
        <f t="shared" si="28"/>
        <v>2</v>
      </c>
      <c r="O36" s="40">
        <v>30</v>
      </c>
      <c r="P36" s="40">
        <v>1</v>
      </c>
      <c r="Q36" s="40">
        <v>1</v>
      </c>
      <c r="R36" s="40">
        <f t="shared" si="27"/>
        <v>1</v>
      </c>
      <c r="S36" s="40">
        <v>62</v>
      </c>
      <c r="T36" s="40">
        <v>1</v>
      </c>
      <c r="U36" s="40">
        <v>0</v>
      </c>
      <c r="V36" s="48">
        <v>6.383758045104913</v>
      </c>
    </row>
    <row r="37" spans="1:22" ht="15" customHeight="1" x14ac:dyDescent="0.2">
      <c r="A37" s="3" t="s">
        <v>1</v>
      </c>
      <c r="B37" s="42">
        <f t="shared" si="23"/>
        <v>0</v>
      </c>
      <c r="C37" s="42">
        <v>2</v>
      </c>
      <c r="D37" s="42">
        <f t="shared" si="24"/>
        <v>-46</v>
      </c>
      <c r="E37" s="42">
        <f t="shared" si="25"/>
        <v>-3</v>
      </c>
      <c r="F37" s="42">
        <v>0</v>
      </c>
      <c r="G37" s="42">
        <v>3</v>
      </c>
      <c r="H37" s="42">
        <v>3</v>
      </c>
      <c r="I37" s="42">
        <v>44</v>
      </c>
      <c r="J37" s="62">
        <f t="shared" si="3"/>
        <v>-26.202123851569024</v>
      </c>
      <c r="K37" s="62">
        <v>0</v>
      </c>
      <c r="L37" s="62">
        <v>26.202123851569024</v>
      </c>
      <c r="M37" s="42">
        <f t="shared" si="26"/>
        <v>3</v>
      </c>
      <c r="N37" s="42">
        <f t="shared" si="28"/>
        <v>5</v>
      </c>
      <c r="O37" s="42">
        <v>39</v>
      </c>
      <c r="P37" s="42">
        <v>5</v>
      </c>
      <c r="Q37" s="42">
        <v>0</v>
      </c>
      <c r="R37" s="42">
        <f t="shared" si="27"/>
        <v>2</v>
      </c>
      <c r="S37" s="42">
        <v>44</v>
      </c>
      <c r="T37" s="42">
        <v>1</v>
      </c>
      <c r="U37" s="42">
        <v>1</v>
      </c>
      <c r="V37" s="49">
        <v>26.202123851569031</v>
      </c>
    </row>
    <row r="38" spans="1:22" ht="15" customHeight="1" x14ac:dyDescent="0.2">
      <c r="A38" s="1" t="s">
        <v>0</v>
      </c>
      <c r="B38" s="43">
        <f t="shared" si="23"/>
        <v>1</v>
      </c>
      <c r="C38" s="43">
        <v>5</v>
      </c>
      <c r="D38" s="43">
        <f t="shared" si="24"/>
        <v>-44</v>
      </c>
      <c r="E38" s="43">
        <f t="shared" si="25"/>
        <v>-1</v>
      </c>
      <c r="F38" s="43">
        <v>0</v>
      </c>
      <c r="G38" s="43">
        <v>2</v>
      </c>
      <c r="H38" s="43">
        <v>1</v>
      </c>
      <c r="I38" s="43">
        <v>36</v>
      </c>
      <c r="J38" s="63">
        <f t="shared" si="3"/>
        <v>-9.7532377551564249</v>
      </c>
      <c r="K38" s="63">
        <v>0</v>
      </c>
      <c r="L38" s="63">
        <v>9.7532377551564249</v>
      </c>
      <c r="M38" s="43">
        <f t="shared" si="26"/>
        <v>2</v>
      </c>
      <c r="N38" s="43">
        <f t="shared" si="28"/>
        <v>2</v>
      </c>
      <c r="O38" s="43">
        <v>38</v>
      </c>
      <c r="P38" s="43">
        <v>2</v>
      </c>
      <c r="Q38" s="43">
        <v>0</v>
      </c>
      <c r="R38" s="43">
        <f t="shared" si="27"/>
        <v>0</v>
      </c>
      <c r="S38" s="43">
        <v>48</v>
      </c>
      <c r="T38" s="43">
        <v>0</v>
      </c>
      <c r="U38" s="43">
        <v>0</v>
      </c>
      <c r="V38" s="53">
        <v>19.50647551031285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2024-03-12T08:27:00Z</dcterms:modified>
</cp:coreProperties>
</file>