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4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'14'!$A$1:$Z$123</definedName>
    <definedName name="_xlnm.Print_Titles" localSheetId="0">'14'!$1:$9</definedName>
  </definedNames>
  <calcPr fullCalcOnLoad="1"/>
</workbook>
</file>

<file path=xl/sharedStrings.xml><?xml version="1.0" encoding="utf-8"?>
<sst xmlns="http://schemas.openxmlformats.org/spreadsheetml/2006/main" count="373" uniqueCount="212">
  <si>
    <t>第14表　耕作放棄地のある経営体数と耕作放棄地面積</t>
  </si>
  <si>
    <t>区　　分</t>
  </si>
  <si>
    <t>面積
計</t>
  </si>
  <si>
    <t>販売農家</t>
  </si>
  <si>
    <t>自給的農家</t>
  </si>
  <si>
    <t>耕地及び耕作放棄地を５ａ以上所有している世帯</t>
  </si>
  <si>
    <t>田</t>
  </si>
  <si>
    <t>畑</t>
  </si>
  <si>
    <t>樹園地</t>
  </si>
  <si>
    <t>経営
体数</t>
  </si>
  <si>
    <t>面積</t>
  </si>
  <si>
    <t>経営
体数</t>
  </si>
  <si>
    <t xml:space="preserve">31 鳥取県 </t>
  </si>
  <si>
    <t>07 米子市</t>
  </si>
  <si>
    <t>08 成実村</t>
  </si>
  <si>
    <t>09 尚徳村</t>
  </si>
  <si>
    <t>01 鳥取市</t>
  </si>
  <si>
    <t>10 五千石村</t>
  </si>
  <si>
    <t>02 米里村</t>
  </si>
  <si>
    <t>11 春日村</t>
  </si>
  <si>
    <t>03 倉田村</t>
  </si>
  <si>
    <t>-</t>
  </si>
  <si>
    <t xml:space="preserve">12 巌村 </t>
  </si>
  <si>
    <t>04 面影村</t>
  </si>
  <si>
    <t>13 大高村</t>
  </si>
  <si>
    <t>05 神戸村</t>
  </si>
  <si>
    <t xml:space="preserve">14 県村 </t>
  </si>
  <si>
    <t>06 大和村</t>
  </si>
  <si>
    <t>07 美穂村</t>
  </si>
  <si>
    <t>203 倉吉市</t>
  </si>
  <si>
    <t>08 大正村</t>
  </si>
  <si>
    <t>01 西郷村</t>
  </si>
  <si>
    <t>09 東郷村</t>
  </si>
  <si>
    <t>02 上井町</t>
  </si>
  <si>
    <t>10 豊実村</t>
  </si>
  <si>
    <t>03 倉吉町</t>
  </si>
  <si>
    <t>11 明治村</t>
  </si>
  <si>
    <t>04 小鴨村</t>
  </si>
  <si>
    <t>12 湖山村</t>
  </si>
  <si>
    <t>05 上小鴨村</t>
  </si>
  <si>
    <t>13 松保村</t>
  </si>
  <si>
    <t>06 北谷村</t>
  </si>
  <si>
    <t>07 高城村</t>
  </si>
  <si>
    <t>15 吉岡村</t>
  </si>
  <si>
    <t xml:space="preserve">08 社村 </t>
  </si>
  <si>
    <t>16 大郷村</t>
  </si>
  <si>
    <t>09 灘手村</t>
  </si>
  <si>
    <t>17 末恒村</t>
  </si>
  <si>
    <t>10 上北条村</t>
  </si>
  <si>
    <t>204 境港市</t>
  </si>
  <si>
    <t>20 成器村</t>
  </si>
  <si>
    <t xml:space="preserve">01 渡村 </t>
  </si>
  <si>
    <t>21 大茅村</t>
  </si>
  <si>
    <t>02 外江町</t>
  </si>
  <si>
    <t>22 福部村</t>
  </si>
  <si>
    <t xml:space="preserve">03 境町 </t>
  </si>
  <si>
    <t>23 国英村</t>
  </si>
  <si>
    <t>04 上道村</t>
  </si>
  <si>
    <t>24 河原町</t>
  </si>
  <si>
    <t>05 余子村</t>
  </si>
  <si>
    <t>25 八上村</t>
  </si>
  <si>
    <t>06 中浜村</t>
  </si>
  <si>
    <t>26 西郷村</t>
  </si>
  <si>
    <t>27 散岐村</t>
  </si>
  <si>
    <t>302 岩美町</t>
  </si>
  <si>
    <t xml:space="preserve">28 大村 </t>
  </si>
  <si>
    <t>01 大岩村</t>
  </si>
  <si>
    <t>29 用瀬町</t>
  </si>
  <si>
    <t>02 本庄村</t>
  </si>
  <si>
    <t xml:space="preserve">30 社村 </t>
  </si>
  <si>
    <t>03 小田村</t>
  </si>
  <si>
    <t>31 佐治村</t>
  </si>
  <si>
    <t>05 浦富町</t>
  </si>
  <si>
    <t>32 宝木村</t>
  </si>
  <si>
    <t>06 田後村</t>
  </si>
  <si>
    <t>33 酒津村</t>
  </si>
  <si>
    <t xml:space="preserve">07 東村 </t>
  </si>
  <si>
    <t>34 瑞穂村</t>
  </si>
  <si>
    <t>08 岩井町</t>
  </si>
  <si>
    <t>35 浜村町</t>
  </si>
  <si>
    <t>09 蒲生村</t>
  </si>
  <si>
    <t>36 逢坂村</t>
  </si>
  <si>
    <t>37 鹿野町</t>
  </si>
  <si>
    <t>321 郡家町</t>
  </si>
  <si>
    <t>01 賀茂村</t>
  </si>
  <si>
    <t>39 勝谷村</t>
  </si>
  <si>
    <t>02 国中村</t>
  </si>
  <si>
    <t>40 日置村</t>
  </si>
  <si>
    <t>03 大御門村</t>
  </si>
  <si>
    <t>04 上私都村</t>
  </si>
  <si>
    <t>42 青谷町</t>
  </si>
  <si>
    <t>05 中私都村</t>
  </si>
  <si>
    <t>43 中郷村</t>
  </si>
  <si>
    <t>06 下私都村</t>
  </si>
  <si>
    <t>44 勝部村</t>
  </si>
  <si>
    <t>322 船岡町</t>
  </si>
  <si>
    <t>202 米子市</t>
  </si>
  <si>
    <t>01 船岡村</t>
  </si>
  <si>
    <t>01 彦名村</t>
  </si>
  <si>
    <t>02 大伊村</t>
  </si>
  <si>
    <t>02 崎津村</t>
  </si>
  <si>
    <t xml:space="preserve">03 隼村 </t>
  </si>
  <si>
    <t>04 和田村</t>
  </si>
  <si>
    <t>324 八東町</t>
  </si>
  <si>
    <t>05 富益村</t>
  </si>
  <si>
    <t>01 安部村</t>
  </si>
  <si>
    <t>06 夜見村</t>
  </si>
  <si>
    <t>02 丹比村</t>
  </si>
  <si>
    <t>03 八東村</t>
  </si>
  <si>
    <t>325 若桜町</t>
  </si>
  <si>
    <t>03 宇田川村</t>
  </si>
  <si>
    <t>01 若桜町</t>
  </si>
  <si>
    <t>04 大和村</t>
  </si>
  <si>
    <t>02 池田村</t>
  </si>
  <si>
    <t>386 大山町</t>
  </si>
  <si>
    <t>328 智頭町</t>
  </si>
  <si>
    <t>01 所子村</t>
  </si>
  <si>
    <t>01 智頭町</t>
  </si>
  <si>
    <t>02 高麗村２－１</t>
  </si>
  <si>
    <t>02 山郷村</t>
  </si>
  <si>
    <t>03 大山村</t>
  </si>
  <si>
    <t>364 三朝町</t>
  </si>
  <si>
    <t>387 名和町</t>
  </si>
  <si>
    <t>01 三朝村</t>
  </si>
  <si>
    <t>01 光徳村</t>
  </si>
  <si>
    <t>02 三徳村</t>
  </si>
  <si>
    <t>02 御来屋町</t>
  </si>
  <si>
    <t>03 小鹿村</t>
  </si>
  <si>
    <t>03 名和村</t>
  </si>
  <si>
    <t xml:space="preserve">04 旭村 </t>
  </si>
  <si>
    <t>04 庄内村</t>
  </si>
  <si>
    <t>05 竹田村</t>
  </si>
  <si>
    <t>388 中山町</t>
  </si>
  <si>
    <t>365 関金町</t>
  </si>
  <si>
    <t>01 上中山村</t>
  </si>
  <si>
    <t>01 矢送村</t>
  </si>
  <si>
    <t>02 下中山村</t>
  </si>
  <si>
    <t>02 南谷村</t>
  </si>
  <si>
    <t>03 逢坂村</t>
  </si>
  <si>
    <t>03 山守村</t>
  </si>
  <si>
    <t>389 南部町</t>
  </si>
  <si>
    <t>366 北条町</t>
  </si>
  <si>
    <t>01 天津村</t>
  </si>
  <si>
    <t>02 大国村</t>
  </si>
  <si>
    <t>03 法勝寺村</t>
  </si>
  <si>
    <t>04 上長田村</t>
  </si>
  <si>
    <t>367 大栄町</t>
  </si>
  <si>
    <t>05 東長田村</t>
  </si>
  <si>
    <t xml:space="preserve">01 栄村 </t>
  </si>
  <si>
    <t>06 手間村</t>
  </si>
  <si>
    <t>02 大誠村</t>
  </si>
  <si>
    <t>07 賀野村</t>
  </si>
  <si>
    <t>03 由良町</t>
  </si>
  <si>
    <t>08 幡郷村２－２</t>
  </si>
  <si>
    <t>390 伯耆町</t>
  </si>
  <si>
    <t>01 長瀬村</t>
  </si>
  <si>
    <t>01 幡郷村２－１</t>
  </si>
  <si>
    <t>02 橋津村</t>
  </si>
  <si>
    <t>02 大幡村</t>
  </si>
  <si>
    <t>03 宇野村</t>
  </si>
  <si>
    <t>03 八郷村</t>
  </si>
  <si>
    <t>04 浅津村</t>
  </si>
  <si>
    <t>04 二部村</t>
  </si>
  <si>
    <t xml:space="preserve">05 泊村 </t>
  </si>
  <si>
    <t>05 溝口町</t>
  </si>
  <si>
    <t>06 舎人村</t>
  </si>
  <si>
    <t>06 日光村２－１</t>
  </si>
  <si>
    <t>07 東郷村</t>
  </si>
  <si>
    <t>08 松崎村</t>
  </si>
  <si>
    <t>401 日南町</t>
  </si>
  <si>
    <t>09 花見村</t>
  </si>
  <si>
    <t>01 大宮村</t>
  </si>
  <si>
    <t>02 阿毘縁村</t>
  </si>
  <si>
    <t>371 琴浦町</t>
  </si>
  <si>
    <t>03 山上村</t>
  </si>
  <si>
    <t>01 浦安町</t>
  </si>
  <si>
    <t>04 多里村</t>
  </si>
  <si>
    <t>02 上郷村</t>
  </si>
  <si>
    <t>05 日野上村</t>
  </si>
  <si>
    <t>03 下郷村</t>
  </si>
  <si>
    <t>06 福栄村</t>
  </si>
  <si>
    <t>07 石見村</t>
  </si>
  <si>
    <t>05 八橋町</t>
  </si>
  <si>
    <t>06 赤碕町</t>
  </si>
  <si>
    <t>402 日野町</t>
  </si>
  <si>
    <t>07 成美村</t>
  </si>
  <si>
    <t>01 根雨町</t>
  </si>
  <si>
    <t>08 以西村</t>
  </si>
  <si>
    <t>02 日野村</t>
  </si>
  <si>
    <t>09 安田村</t>
  </si>
  <si>
    <t>03 黒坂町</t>
  </si>
  <si>
    <t>403 江府町</t>
  </si>
  <si>
    <t>01 日光村２－２</t>
  </si>
  <si>
    <t>385 淀江町</t>
  </si>
  <si>
    <t>02 米沢村</t>
  </si>
  <si>
    <t>03 江尾町</t>
  </si>
  <si>
    <t>02 淀江町</t>
  </si>
  <si>
    <t>04 神奈川村</t>
  </si>
  <si>
    <t>201 鳥取市</t>
  </si>
  <si>
    <t>14 千代水村</t>
  </si>
  <si>
    <t>18 津ノ井村</t>
  </si>
  <si>
    <t>19 宇倍野村</t>
  </si>
  <si>
    <t>-</t>
  </si>
  <si>
    <t>38 小鷲河村</t>
  </si>
  <si>
    <t>41 日置谷村</t>
  </si>
  <si>
    <t>03 大篠津村</t>
  </si>
  <si>
    <t>01 中北条村</t>
  </si>
  <si>
    <t>02 下北条村</t>
  </si>
  <si>
    <t>370 湯梨浜町</t>
  </si>
  <si>
    <t>04 古布庄村</t>
  </si>
  <si>
    <t>384 日吉津村</t>
  </si>
  <si>
    <t>01 高麗村２－２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</si>
</sst>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0.00_ "/>
    <numFmt numFmtId="185" formatCode="0_);[Red]\(0\)"/>
    <numFmt numFmtId="186" formatCode="#\ ##0"/>
    <numFmt numFmtId="187" formatCode="#\ ###\ ##0"/>
  </numFmts>
  <fonts count="17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7" fillId="0" borderId="0" xfId="26" applyNumberFormat="1" applyFont="1" applyBorder="1" applyAlignment="1">
      <alignment vertical="center"/>
      <protection/>
    </xf>
    <xf numFmtId="49" fontId="8" fillId="0" borderId="0" xfId="26" applyNumberFormat="1" applyFont="1" applyBorder="1" applyAlignment="1">
      <alignment vertical="center"/>
      <protection/>
    </xf>
    <xf numFmtId="49" fontId="9" fillId="0" borderId="0" xfId="26" applyNumberFormat="1" applyFont="1">
      <alignment/>
      <protection/>
    </xf>
    <xf numFmtId="49" fontId="10" fillId="0" borderId="0" xfId="26" applyNumberFormat="1" applyFont="1">
      <alignment/>
      <protection/>
    </xf>
    <xf numFmtId="49" fontId="7" fillId="0" borderId="0" xfId="26" applyNumberFormat="1" applyFont="1" applyBorder="1" applyAlignment="1">
      <alignment horizontal="center" vertical="center"/>
      <protection/>
    </xf>
    <xf numFmtId="49" fontId="11" fillId="0" borderId="0" xfId="26" applyNumberFormat="1" applyFont="1" applyBorder="1" applyAlignment="1">
      <alignment vertical="center"/>
      <protection/>
    </xf>
    <xf numFmtId="49" fontId="11" fillId="0" borderId="0" xfId="26" applyNumberFormat="1" applyFont="1">
      <alignment/>
      <protection/>
    </xf>
    <xf numFmtId="49" fontId="9" fillId="0" borderId="0" xfId="26" applyNumberFormat="1" applyFont="1" applyBorder="1" applyAlignment="1">
      <alignment horizontal="center" vertical="top"/>
      <protection/>
    </xf>
    <xf numFmtId="0" fontId="9" fillId="0" borderId="0" xfId="0" applyNumberFormat="1" applyFont="1" applyFill="1" applyAlignment="1">
      <alignment vertical="center"/>
    </xf>
    <xf numFmtId="49" fontId="12" fillId="0" borderId="3" xfId="25" applyNumberFormat="1" applyFont="1" applyBorder="1" applyAlignment="1">
      <alignment horizontal="center" vertical="center"/>
      <protection/>
    </xf>
    <xf numFmtId="49" fontId="12" fillId="0" borderId="4" xfId="25" applyNumberFormat="1" applyFont="1" applyBorder="1" applyAlignment="1">
      <alignment horizontal="center" vertical="center"/>
      <protection/>
    </xf>
    <xf numFmtId="49" fontId="12" fillId="0" borderId="5" xfId="25" applyNumberFormat="1" applyFont="1" applyBorder="1" applyAlignment="1">
      <alignment horizontal="center" vertical="center" wrapText="1"/>
      <protection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49" fontId="12" fillId="0" borderId="0" xfId="26" applyNumberFormat="1" applyFont="1">
      <alignment/>
      <protection/>
    </xf>
    <xf numFmtId="49" fontId="12" fillId="0" borderId="0" xfId="25" applyNumberFormat="1" applyFont="1" applyBorder="1" applyAlignment="1">
      <alignment horizontal="center" vertical="center"/>
      <protection/>
    </xf>
    <xf numFmtId="49" fontId="12" fillId="0" borderId="7" xfId="25" applyNumberFormat="1" applyFont="1" applyBorder="1" applyAlignment="1">
      <alignment horizontal="center" vertical="center"/>
      <protection/>
    </xf>
    <xf numFmtId="49" fontId="12" fillId="0" borderId="8" xfId="25" applyNumberFormat="1" applyFont="1" applyBorder="1" applyAlignment="1">
      <alignment horizontal="center" vertical="center"/>
      <protection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2" xfId="26" applyNumberFormat="1" applyFont="1" applyBorder="1" applyAlignment="1">
      <alignment horizontal="center" vertical="center"/>
      <protection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distributed" vertical="center"/>
    </xf>
    <xf numFmtId="0" fontId="12" fillId="0" borderId="14" xfId="0" applyNumberFormat="1" applyFont="1" applyFill="1" applyBorder="1" applyAlignment="1">
      <alignment horizontal="distributed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distributed" vertical="center"/>
    </xf>
    <xf numFmtId="0" fontId="12" fillId="0" borderId="15" xfId="0" applyNumberFormat="1" applyFont="1" applyFill="1" applyBorder="1" applyAlignment="1">
      <alignment horizontal="distributed" vertical="center"/>
    </xf>
    <xf numFmtId="49" fontId="12" fillId="0" borderId="10" xfId="25" applyNumberFormat="1" applyFont="1" applyBorder="1" applyAlignment="1">
      <alignment horizontal="center" vertical="center"/>
      <protection/>
    </xf>
    <xf numFmtId="49" fontId="12" fillId="0" borderId="11" xfId="25" applyNumberFormat="1" applyFont="1" applyBorder="1" applyAlignment="1">
      <alignment horizontal="center" vertical="center"/>
      <protection/>
    </xf>
    <xf numFmtId="49" fontId="12" fillId="0" borderId="16" xfId="25" applyNumberFormat="1" applyFont="1" applyBorder="1" applyAlignment="1">
      <alignment horizontal="center" vertical="center"/>
      <protection/>
    </xf>
    <xf numFmtId="0" fontId="12" fillId="0" borderId="16" xfId="0" applyNumberFormat="1" applyFont="1" applyFill="1" applyBorder="1" applyAlignment="1">
      <alignment horizontal="distributed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distributed" vertical="center"/>
    </xf>
    <xf numFmtId="49" fontId="12" fillId="0" borderId="0" xfId="25" applyNumberFormat="1" applyFont="1" applyBorder="1" applyAlignment="1">
      <alignment horizontal="center" vertical="center"/>
      <protection/>
    </xf>
    <xf numFmtId="49" fontId="12" fillId="0" borderId="14" xfId="25" applyNumberFormat="1" applyFont="1" applyBorder="1" applyAlignment="1">
      <alignment horizontal="center" vertical="center"/>
      <protection/>
    </xf>
    <xf numFmtId="177" fontId="12" fillId="0" borderId="17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12" fillId="0" borderId="0" xfId="26" applyNumberFormat="1" applyFont="1" applyBorder="1">
      <alignment/>
      <protection/>
    </xf>
    <xf numFmtId="0" fontId="14" fillId="0" borderId="0" xfId="25" applyFont="1" applyBorder="1" applyAlignment="1">
      <alignment vertical="center"/>
      <protection/>
    </xf>
    <xf numFmtId="186" fontId="14" fillId="0" borderId="15" xfId="25" applyNumberFormat="1" applyFont="1" applyBorder="1" applyAlignment="1">
      <alignment vertical="center"/>
      <protection/>
    </xf>
    <xf numFmtId="186" fontId="14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186" fontId="12" fillId="0" borderId="15" xfId="25" applyNumberFormat="1" applyFont="1" applyBorder="1" applyAlignment="1">
      <alignment vertical="center"/>
      <protection/>
    </xf>
    <xf numFmtId="186" fontId="12" fillId="0" borderId="0" xfId="0" applyNumberFormat="1" applyFont="1" applyFill="1" applyBorder="1" applyAlignment="1">
      <alignment horizontal="right" vertical="center"/>
    </xf>
    <xf numFmtId="49" fontId="14" fillId="0" borderId="0" xfId="26" applyNumberFormat="1" applyFont="1" applyBorder="1">
      <alignment/>
      <protection/>
    </xf>
    <xf numFmtId="0" fontId="12" fillId="0" borderId="0" xfId="25" applyFont="1" applyBorder="1" applyAlignment="1">
      <alignment vertical="center"/>
      <protection/>
    </xf>
    <xf numFmtId="186" fontId="12" fillId="0" borderId="0" xfId="26" applyNumberFormat="1" applyFont="1" applyBorder="1" applyAlignment="1">
      <alignment horizontal="right"/>
      <protection/>
    </xf>
    <xf numFmtId="186" fontId="12" fillId="0" borderId="0" xfId="26" applyNumberFormat="1" applyFont="1" applyAlignment="1">
      <alignment horizontal="right"/>
      <protection/>
    </xf>
    <xf numFmtId="49" fontId="12" fillId="0" borderId="0" xfId="26" applyNumberFormat="1" applyFont="1" applyAlignment="1">
      <alignment horizontal="left"/>
      <protection/>
    </xf>
    <xf numFmtId="49" fontId="12" fillId="0" borderId="0" xfId="26" applyNumberFormat="1" applyFont="1" applyBorder="1" applyAlignment="1">
      <alignment horizontal="left"/>
      <protection/>
    </xf>
    <xf numFmtId="186" fontId="12" fillId="0" borderId="0" xfId="26" applyNumberFormat="1" applyFont="1" applyBorder="1">
      <alignment/>
      <protection/>
    </xf>
    <xf numFmtId="0" fontId="12" fillId="0" borderId="10" xfId="25" applyFont="1" applyBorder="1" applyAlignment="1">
      <alignment vertical="center"/>
      <protection/>
    </xf>
    <xf numFmtId="186" fontId="12" fillId="0" borderId="9" xfId="25" applyNumberFormat="1" applyFont="1" applyBorder="1" applyAlignment="1">
      <alignment vertical="center"/>
      <protection/>
    </xf>
    <xf numFmtId="186" fontId="12" fillId="0" borderId="10" xfId="26" applyNumberFormat="1" applyFont="1" applyBorder="1" applyAlignment="1">
      <alignment horizontal="right"/>
      <protection/>
    </xf>
    <xf numFmtId="186" fontId="12" fillId="0" borderId="10" xfId="26" applyNumberFormat="1" applyFont="1" applyBorder="1">
      <alignment/>
      <protection/>
    </xf>
    <xf numFmtId="49" fontId="12" fillId="0" borderId="10" xfId="26" applyNumberFormat="1" applyFont="1" applyBorder="1" applyAlignment="1">
      <alignment horizontal="left"/>
      <protection/>
    </xf>
    <xf numFmtId="49" fontId="12" fillId="0" borderId="10" xfId="26" applyNumberFormat="1" applyFont="1" applyBorder="1">
      <alignment/>
      <protection/>
    </xf>
    <xf numFmtId="49" fontId="12" fillId="0" borderId="7" xfId="26" applyNumberFormat="1" applyFont="1" applyBorder="1" applyAlignment="1">
      <alignment/>
      <protection/>
    </xf>
    <xf numFmtId="49" fontId="12" fillId="0" borderId="0" xfId="26" applyNumberFormat="1" applyFont="1" applyAlignment="1">
      <alignment/>
      <protection/>
    </xf>
    <xf numFmtId="49" fontId="12" fillId="0" borderId="10" xfId="26" applyNumberFormat="1" applyFont="1" applyBorder="1" applyAlignment="1">
      <alignment/>
      <protection/>
    </xf>
    <xf numFmtId="49" fontId="9" fillId="0" borderId="10" xfId="26" applyNumberFormat="1" applyFont="1" applyBorder="1" applyAlignment="1">
      <alignment horizontal="right"/>
      <protection/>
    </xf>
    <xf numFmtId="49" fontId="9" fillId="0" borderId="10" xfId="26" applyNumberFormat="1" applyFont="1" applyBorder="1">
      <alignment/>
      <protection/>
    </xf>
    <xf numFmtId="0" fontId="9" fillId="0" borderId="0" xfId="25" applyFont="1" applyBorder="1" applyAlignment="1">
      <alignment vertical="center"/>
      <protection/>
    </xf>
    <xf numFmtId="49" fontId="9" fillId="0" borderId="0" xfId="26" applyNumberFormat="1" applyFont="1" applyAlignment="1">
      <alignment horizontal="right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</xdr:row>
      <xdr:rowOff>66675</xdr:rowOff>
    </xdr:from>
    <xdr:to>
      <xdr:col>26</xdr:col>
      <xdr:colOff>0</xdr:colOff>
      <xdr:row>3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4011275" y="390525"/>
          <a:ext cx="0" cy="419100"/>
          <a:chOff x="216" y="434"/>
          <a:chExt cx="178" cy="44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16" y="444"/>
            <a:ext cx="42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/>
              <a:t>単位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90" y="435"/>
            <a:ext cx="104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経営体数：経営体
面　 　 積：　 ａ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66" y="434"/>
            <a:ext cx="17" cy="3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</xdr:row>
      <xdr:rowOff>66675</xdr:rowOff>
    </xdr:from>
    <xdr:to>
      <xdr:col>26</xdr:col>
      <xdr:colOff>0</xdr:colOff>
      <xdr:row>3</xdr:row>
      <xdr:rowOff>123825</xdr:rowOff>
    </xdr:to>
    <xdr:grpSp>
      <xdr:nvGrpSpPr>
        <xdr:cNvPr id="5" name="Group 5"/>
        <xdr:cNvGrpSpPr>
          <a:grpSpLocks/>
        </xdr:cNvGrpSpPr>
      </xdr:nvGrpSpPr>
      <xdr:grpSpPr>
        <a:xfrm>
          <a:off x="14011275" y="390525"/>
          <a:ext cx="0" cy="419100"/>
          <a:chOff x="216" y="434"/>
          <a:chExt cx="178" cy="44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216" y="444"/>
            <a:ext cx="42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/>
              <a:t>単位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290" y="435"/>
            <a:ext cx="104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経営体数：経営体
面 　 積：　 ａ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266" y="434"/>
            <a:ext cx="17" cy="3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1</xdr:row>
      <xdr:rowOff>85725</xdr:rowOff>
    </xdr:from>
    <xdr:to>
      <xdr:col>25</xdr:col>
      <xdr:colOff>476250</xdr:colOff>
      <xdr:row>3</xdr:row>
      <xdr:rowOff>142875</xdr:rowOff>
    </xdr:to>
    <xdr:grpSp>
      <xdr:nvGrpSpPr>
        <xdr:cNvPr id="9" name="Group 9"/>
        <xdr:cNvGrpSpPr>
          <a:grpSpLocks/>
        </xdr:cNvGrpSpPr>
      </xdr:nvGrpSpPr>
      <xdr:grpSpPr>
        <a:xfrm>
          <a:off x="11772900" y="409575"/>
          <a:ext cx="2124075" cy="419100"/>
          <a:chOff x="216" y="434"/>
          <a:chExt cx="178" cy="44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216" y="444"/>
            <a:ext cx="42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/>
              <a:t>単位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290" y="435"/>
            <a:ext cx="104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経営体数：経営体
面 　 積：　 ａ</a:t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266" y="434"/>
            <a:ext cx="17" cy="3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65</xdr:row>
      <xdr:rowOff>0</xdr:rowOff>
    </xdr:from>
    <xdr:to>
      <xdr:col>26</xdr:col>
      <xdr:colOff>0</xdr:colOff>
      <xdr:row>65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14011275" y="10058400"/>
          <a:ext cx="0" cy="0"/>
          <a:chOff x="216" y="434"/>
          <a:chExt cx="178" cy="44"/>
        </a:xfrm>
        <a:solidFill>
          <a:srgbClr val="FFFFFF"/>
        </a:solidFill>
      </xdr:grpSpPr>
      <xdr:sp>
        <xdr:nvSpPr>
          <xdr:cNvPr id="14" name="TextBox 14"/>
          <xdr:cNvSpPr txBox="1">
            <a:spLocks noChangeArrowheads="1"/>
          </xdr:cNvSpPr>
        </xdr:nvSpPr>
        <xdr:spPr>
          <a:xfrm>
            <a:off x="216" y="444"/>
            <a:ext cx="42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/>
              <a:t>単位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290" y="435"/>
            <a:ext cx="104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経営体数：経営体
面　 　 積：　 ａ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266" y="434"/>
            <a:ext cx="17" cy="3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65</xdr:row>
      <xdr:rowOff>0</xdr:rowOff>
    </xdr:from>
    <xdr:to>
      <xdr:col>26</xdr:col>
      <xdr:colOff>0</xdr:colOff>
      <xdr:row>65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14011275" y="10058400"/>
          <a:ext cx="0" cy="0"/>
          <a:chOff x="216" y="434"/>
          <a:chExt cx="178" cy="44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216" y="444"/>
            <a:ext cx="42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/>
              <a:t>単位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290" y="435"/>
            <a:ext cx="104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経営体数：経営体
面 　 積：　 ａ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266" y="434"/>
            <a:ext cx="17" cy="3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66</xdr:row>
      <xdr:rowOff>0</xdr:rowOff>
    </xdr:from>
    <xdr:to>
      <xdr:col>25</xdr:col>
      <xdr:colOff>476250</xdr:colOff>
      <xdr:row>66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11772900" y="10201275"/>
          <a:ext cx="2124075" cy="0"/>
          <a:chOff x="216" y="434"/>
          <a:chExt cx="178" cy="44"/>
        </a:xfrm>
        <a:solidFill>
          <a:srgbClr val="FFFFFF"/>
        </a:solidFill>
      </xdr:grpSpPr>
      <xdr:sp>
        <xdr:nvSpPr>
          <xdr:cNvPr id="22" name="TextBox 22"/>
          <xdr:cNvSpPr txBox="1">
            <a:spLocks noChangeArrowheads="1"/>
          </xdr:cNvSpPr>
        </xdr:nvSpPr>
        <xdr:spPr>
          <a:xfrm>
            <a:off x="216" y="444"/>
            <a:ext cx="42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/>
              <a:t>単位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290" y="435"/>
            <a:ext cx="104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経営体数：経営体
面 　 積：　 ａ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266" y="434"/>
            <a:ext cx="17" cy="3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Z123"/>
  <sheetViews>
    <sheetView showGridLines="0" tabSelected="1" zoomScaleSheetLayoutView="100" workbookViewId="0" topLeftCell="J31">
      <selection activeCell="Q49" sqref="Q49"/>
    </sheetView>
  </sheetViews>
  <sheetFormatPr defaultColWidth="9.00390625" defaultRowHeight="13.5" customHeight="1"/>
  <cols>
    <col min="1" max="1" width="4.50390625" style="73" customWidth="1"/>
    <col min="2" max="2" width="14.375" style="73" customWidth="1"/>
    <col min="3" max="3" width="8.25390625" style="73" customWidth="1"/>
    <col min="4" max="4" width="5.625" style="74" customWidth="1"/>
    <col min="5" max="5" width="6.625" style="74" customWidth="1"/>
    <col min="6" max="6" width="5.625" style="74" customWidth="1"/>
    <col min="7" max="7" width="6.125" style="74" customWidth="1"/>
    <col min="8" max="8" width="5.625" style="74" customWidth="1"/>
    <col min="9" max="9" width="6.125" style="74" customWidth="1"/>
    <col min="10" max="10" width="6.25390625" style="74" customWidth="1"/>
    <col min="11" max="11" width="9.25390625" style="3" customWidth="1"/>
    <col min="12" max="12" width="6.00390625" style="3" customWidth="1"/>
    <col min="13" max="13" width="7.75390625" style="3" customWidth="1"/>
    <col min="14" max="14" width="4.25390625" style="74" customWidth="1"/>
    <col min="15" max="15" width="14.25390625" style="74" customWidth="1"/>
    <col min="16" max="16" width="8.25390625" style="73" customWidth="1"/>
    <col min="17" max="17" width="5.625" style="74" customWidth="1"/>
    <col min="18" max="18" width="6.625" style="74" customWidth="1"/>
    <col min="19" max="19" width="5.625" style="74" customWidth="1"/>
    <col min="20" max="20" width="6.125" style="74" customWidth="1"/>
    <col min="21" max="21" width="5.625" style="74" customWidth="1"/>
    <col min="22" max="22" width="6.125" style="74" customWidth="1"/>
    <col min="23" max="23" width="6.25390625" style="74" customWidth="1"/>
    <col min="24" max="24" width="9.25390625" style="3" customWidth="1"/>
    <col min="25" max="25" width="6.00390625" style="3" customWidth="1"/>
    <col min="26" max="26" width="7.75390625" style="3" customWidth="1"/>
    <col min="27" max="16384" width="14.125" style="4" customWidth="1"/>
  </cols>
  <sheetData>
    <row r="1" spans="1:25" ht="25.5" customHeight="1">
      <c r="A1" s="1"/>
      <c r="B1" s="1"/>
      <c r="C1" s="1"/>
      <c r="D1" s="1"/>
      <c r="E1" s="1"/>
      <c r="F1" s="1"/>
      <c r="G1" s="1"/>
      <c r="H1" s="1"/>
      <c r="I1" s="1"/>
      <c r="J1" s="2"/>
      <c r="L1" s="4"/>
      <c r="N1" s="1"/>
      <c r="O1" s="1"/>
      <c r="P1" s="1"/>
      <c r="Q1" s="1"/>
      <c r="R1" s="1"/>
      <c r="S1" s="1"/>
      <c r="T1" s="1"/>
      <c r="U1" s="1"/>
      <c r="V1" s="1"/>
      <c r="W1" s="2"/>
      <c r="Y1" s="4"/>
    </row>
    <row r="2" spans="1:26" ht="1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4" s="7" customFormat="1" ht="17.25" customHeight="1">
      <c r="A3" s="6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6" ht="14.25" customHeight="1" thickBot="1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8" customFormat="1" ht="18.75" customHeight="1" thickTop="1">
      <c r="A5" s="10" t="s">
        <v>1</v>
      </c>
      <c r="B5" s="11"/>
      <c r="C5" s="12" t="s">
        <v>2</v>
      </c>
      <c r="D5" s="13" t="s">
        <v>3</v>
      </c>
      <c r="E5" s="14"/>
      <c r="F5" s="14"/>
      <c r="G5" s="14"/>
      <c r="H5" s="14"/>
      <c r="I5" s="15"/>
      <c r="J5" s="13" t="s">
        <v>4</v>
      </c>
      <c r="K5" s="15"/>
      <c r="L5" s="16" t="s">
        <v>5</v>
      </c>
      <c r="M5" s="17"/>
      <c r="N5" s="10" t="s">
        <v>1</v>
      </c>
      <c r="O5" s="11"/>
      <c r="P5" s="12" t="s">
        <v>2</v>
      </c>
      <c r="Q5" s="13" t="s">
        <v>3</v>
      </c>
      <c r="R5" s="14"/>
      <c r="S5" s="14"/>
      <c r="T5" s="14"/>
      <c r="U5" s="14"/>
      <c r="V5" s="15"/>
      <c r="W5" s="13" t="s">
        <v>4</v>
      </c>
      <c r="X5" s="15"/>
      <c r="Y5" s="16" t="s">
        <v>5</v>
      </c>
      <c r="Z5" s="17"/>
    </row>
    <row r="6" spans="1:26" s="18" customFormat="1" ht="18.75" customHeight="1">
      <c r="A6" s="19"/>
      <c r="B6" s="20"/>
      <c r="C6" s="21"/>
      <c r="D6" s="22"/>
      <c r="E6" s="23"/>
      <c r="F6" s="23"/>
      <c r="G6" s="23"/>
      <c r="H6" s="23"/>
      <c r="I6" s="24"/>
      <c r="J6" s="22"/>
      <c r="K6" s="24"/>
      <c r="L6" s="25"/>
      <c r="M6" s="26"/>
      <c r="N6" s="19"/>
      <c r="O6" s="20"/>
      <c r="P6" s="21"/>
      <c r="Q6" s="22"/>
      <c r="R6" s="23"/>
      <c r="S6" s="23"/>
      <c r="T6" s="23"/>
      <c r="U6" s="23"/>
      <c r="V6" s="24"/>
      <c r="W6" s="22"/>
      <c r="X6" s="24"/>
      <c r="Y6" s="25"/>
      <c r="Z6" s="26"/>
    </row>
    <row r="7" spans="1:26" s="18" customFormat="1" ht="18.75" customHeight="1">
      <c r="A7" s="19"/>
      <c r="B7" s="20"/>
      <c r="C7" s="21"/>
      <c r="D7" s="27" t="s">
        <v>6</v>
      </c>
      <c r="E7" s="27"/>
      <c r="F7" s="28" t="s">
        <v>7</v>
      </c>
      <c r="G7" s="28"/>
      <c r="H7" s="28" t="s">
        <v>8</v>
      </c>
      <c r="I7" s="28"/>
      <c r="J7" s="29" t="s">
        <v>9</v>
      </c>
      <c r="K7" s="30" t="s">
        <v>10</v>
      </c>
      <c r="L7" s="29" t="s">
        <v>9</v>
      </c>
      <c r="M7" s="31" t="s">
        <v>10</v>
      </c>
      <c r="N7" s="19"/>
      <c r="O7" s="20"/>
      <c r="P7" s="21"/>
      <c r="Q7" s="27" t="s">
        <v>6</v>
      </c>
      <c r="R7" s="27"/>
      <c r="S7" s="28" t="s">
        <v>7</v>
      </c>
      <c r="T7" s="28"/>
      <c r="U7" s="28" t="s">
        <v>8</v>
      </c>
      <c r="V7" s="28"/>
      <c r="W7" s="29" t="s">
        <v>9</v>
      </c>
      <c r="X7" s="30" t="s">
        <v>10</v>
      </c>
      <c r="Y7" s="29" t="s">
        <v>9</v>
      </c>
      <c r="Z7" s="31" t="s">
        <v>10</v>
      </c>
    </row>
    <row r="8" spans="1:26" s="18" customFormat="1" ht="18.75" customHeight="1">
      <c r="A8" s="19"/>
      <c r="B8" s="20"/>
      <c r="C8" s="21"/>
      <c r="D8" s="32" t="s">
        <v>11</v>
      </c>
      <c r="E8" s="30" t="s">
        <v>10</v>
      </c>
      <c r="F8" s="33" t="s">
        <v>11</v>
      </c>
      <c r="G8" s="30" t="s">
        <v>10</v>
      </c>
      <c r="H8" s="33" t="s">
        <v>11</v>
      </c>
      <c r="I8" s="30" t="s">
        <v>10</v>
      </c>
      <c r="J8" s="34"/>
      <c r="K8" s="35"/>
      <c r="L8" s="34"/>
      <c r="M8" s="36"/>
      <c r="N8" s="19"/>
      <c r="O8" s="20"/>
      <c r="P8" s="21"/>
      <c r="Q8" s="32" t="s">
        <v>11</v>
      </c>
      <c r="R8" s="30" t="s">
        <v>10</v>
      </c>
      <c r="S8" s="33" t="s">
        <v>11</v>
      </c>
      <c r="T8" s="30" t="s">
        <v>10</v>
      </c>
      <c r="U8" s="33" t="s">
        <v>11</v>
      </c>
      <c r="V8" s="30" t="s">
        <v>10</v>
      </c>
      <c r="W8" s="34"/>
      <c r="X8" s="35"/>
      <c r="Y8" s="34"/>
      <c r="Z8" s="36"/>
    </row>
    <row r="9" spans="1:26" s="18" customFormat="1" ht="18.75" customHeight="1">
      <c r="A9" s="37"/>
      <c r="B9" s="38"/>
      <c r="C9" s="39"/>
      <c r="D9" s="28"/>
      <c r="E9" s="40"/>
      <c r="F9" s="41"/>
      <c r="G9" s="40"/>
      <c r="H9" s="41"/>
      <c r="I9" s="40"/>
      <c r="J9" s="41"/>
      <c r="K9" s="40"/>
      <c r="L9" s="41"/>
      <c r="M9" s="42"/>
      <c r="N9" s="37"/>
      <c r="O9" s="38"/>
      <c r="P9" s="39"/>
      <c r="Q9" s="28"/>
      <c r="R9" s="40"/>
      <c r="S9" s="41"/>
      <c r="T9" s="40"/>
      <c r="U9" s="41"/>
      <c r="V9" s="40"/>
      <c r="W9" s="41"/>
      <c r="X9" s="40"/>
      <c r="Y9" s="41"/>
      <c r="Z9" s="42"/>
    </row>
    <row r="10" spans="1:26" s="48" customFormat="1" ht="11.25" customHeight="1">
      <c r="A10" s="43"/>
      <c r="B10" s="43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7"/>
      <c r="O10" s="47"/>
      <c r="P10" s="44"/>
      <c r="Q10" s="45"/>
      <c r="R10" s="46"/>
      <c r="S10" s="46"/>
      <c r="T10" s="46"/>
      <c r="U10" s="46"/>
      <c r="V10" s="46"/>
      <c r="W10" s="46"/>
      <c r="X10" s="46"/>
      <c r="Y10" s="46"/>
      <c r="Z10" s="46"/>
    </row>
    <row r="11" spans="1:26" s="55" customFormat="1" ht="11.25" customHeight="1">
      <c r="A11" s="49" t="s">
        <v>12</v>
      </c>
      <c r="B11" s="49"/>
      <c r="C11" s="50">
        <f>SUM(E11+G11+I11+K11+M11)</f>
        <v>340959</v>
      </c>
      <c r="D11" s="51">
        <v>4079</v>
      </c>
      <c r="E11" s="51">
        <v>67782</v>
      </c>
      <c r="F11" s="51">
        <v>3187</v>
      </c>
      <c r="G11" s="51">
        <v>55389</v>
      </c>
      <c r="H11" s="51">
        <v>1141</v>
      </c>
      <c r="I11" s="51">
        <v>26556</v>
      </c>
      <c r="J11" s="51">
        <v>3367</v>
      </c>
      <c r="K11" s="51">
        <v>74754</v>
      </c>
      <c r="L11" s="51">
        <v>4661</v>
      </c>
      <c r="M11" s="51">
        <v>116478</v>
      </c>
      <c r="N11" s="52"/>
      <c r="O11" s="52" t="s">
        <v>13</v>
      </c>
      <c r="P11" s="53">
        <f>R11+T11+V11+X11+Z11</f>
        <v>7072</v>
      </c>
      <c r="Q11" s="54">
        <v>74</v>
      </c>
      <c r="R11" s="54">
        <v>1080</v>
      </c>
      <c r="S11" s="54">
        <v>59</v>
      </c>
      <c r="T11" s="54">
        <v>1020</v>
      </c>
      <c r="U11" s="54">
        <v>2</v>
      </c>
      <c r="V11" s="54">
        <v>11</v>
      </c>
      <c r="W11" s="54">
        <v>117</v>
      </c>
      <c r="X11" s="54">
        <v>2300</v>
      </c>
      <c r="Y11" s="54">
        <v>133</v>
      </c>
      <c r="Z11" s="54">
        <v>2661</v>
      </c>
    </row>
    <row r="12" spans="1:26" s="48" customFormat="1" ht="11.25" customHeight="1">
      <c r="A12" s="56"/>
      <c r="B12" s="56"/>
      <c r="C12" s="50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2"/>
      <c r="O12" s="52" t="s">
        <v>14</v>
      </c>
      <c r="P12" s="53">
        <f aca="true" t="shared" si="0" ref="P12:P75">R12+T12+V12+X12+Z12</f>
        <v>3356</v>
      </c>
      <c r="Q12" s="54">
        <v>54</v>
      </c>
      <c r="R12" s="54">
        <v>1024</v>
      </c>
      <c r="S12" s="54">
        <v>26</v>
      </c>
      <c r="T12" s="54">
        <v>281</v>
      </c>
      <c r="U12" s="54">
        <v>2</v>
      </c>
      <c r="V12" s="54">
        <v>13</v>
      </c>
      <c r="W12" s="54">
        <v>29</v>
      </c>
      <c r="X12" s="54">
        <v>765</v>
      </c>
      <c r="Y12" s="54">
        <v>22</v>
      </c>
      <c r="Z12" s="54">
        <v>1273</v>
      </c>
    </row>
    <row r="13" spans="1:26" s="18" customFormat="1" ht="11.25" customHeight="1">
      <c r="A13" s="56" t="s">
        <v>198</v>
      </c>
      <c r="B13" s="56"/>
      <c r="C13" s="53">
        <f aca="true" t="shared" si="1" ref="C13:C75">SUM(E13+G13+I13+K13+M13)</f>
        <v>73660</v>
      </c>
      <c r="D13" s="57">
        <v>1038</v>
      </c>
      <c r="E13" s="58">
        <v>17422</v>
      </c>
      <c r="F13" s="58">
        <v>653</v>
      </c>
      <c r="G13" s="58">
        <v>8495</v>
      </c>
      <c r="H13" s="58">
        <v>274</v>
      </c>
      <c r="I13" s="58">
        <v>5456</v>
      </c>
      <c r="J13" s="58">
        <v>872</v>
      </c>
      <c r="K13" s="58">
        <v>17973</v>
      </c>
      <c r="L13" s="58">
        <v>1064</v>
      </c>
      <c r="M13" s="58">
        <v>24314</v>
      </c>
      <c r="N13" s="59"/>
      <c r="O13" s="59" t="s">
        <v>15</v>
      </c>
      <c r="P13" s="53">
        <f t="shared" si="0"/>
        <v>2078</v>
      </c>
      <c r="Q13" s="57">
        <v>45</v>
      </c>
      <c r="R13" s="58">
        <v>932</v>
      </c>
      <c r="S13" s="58">
        <v>15</v>
      </c>
      <c r="T13" s="58">
        <v>280</v>
      </c>
      <c r="U13" s="58">
        <v>17</v>
      </c>
      <c r="V13" s="58">
        <v>338</v>
      </c>
      <c r="W13" s="58">
        <v>7</v>
      </c>
      <c r="X13" s="58">
        <v>256</v>
      </c>
      <c r="Y13" s="58">
        <v>8</v>
      </c>
      <c r="Z13" s="58">
        <v>272</v>
      </c>
    </row>
    <row r="14" spans="1:26" s="18" customFormat="1" ht="11.25" customHeight="1">
      <c r="A14" s="56"/>
      <c r="B14" s="56" t="s">
        <v>16</v>
      </c>
      <c r="C14" s="53">
        <f t="shared" si="1"/>
        <v>2390</v>
      </c>
      <c r="D14" s="57">
        <v>21</v>
      </c>
      <c r="E14" s="58">
        <v>313</v>
      </c>
      <c r="F14" s="58">
        <v>14</v>
      </c>
      <c r="G14" s="58">
        <v>141</v>
      </c>
      <c r="H14" s="58">
        <v>2</v>
      </c>
      <c r="I14" s="58">
        <v>40</v>
      </c>
      <c r="J14" s="58">
        <v>40</v>
      </c>
      <c r="K14" s="58">
        <v>657</v>
      </c>
      <c r="L14" s="58">
        <v>54</v>
      </c>
      <c r="M14" s="58">
        <v>1239</v>
      </c>
      <c r="N14" s="59"/>
      <c r="O14" s="59" t="s">
        <v>17</v>
      </c>
      <c r="P14" s="53">
        <f t="shared" si="0"/>
        <v>392</v>
      </c>
      <c r="Q14" s="57">
        <v>14</v>
      </c>
      <c r="R14" s="58">
        <v>140</v>
      </c>
      <c r="S14" s="58">
        <v>4</v>
      </c>
      <c r="T14" s="58">
        <v>48</v>
      </c>
      <c r="U14" s="58">
        <v>2</v>
      </c>
      <c r="V14" s="58">
        <v>29</v>
      </c>
      <c r="W14" s="58">
        <v>5</v>
      </c>
      <c r="X14" s="58">
        <v>102</v>
      </c>
      <c r="Y14" s="58">
        <v>6</v>
      </c>
      <c r="Z14" s="58">
        <v>73</v>
      </c>
    </row>
    <row r="15" spans="1:26" s="18" customFormat="1" ht="11.25" customHeight="1">
      <c r="A15" s="56"/>
      <c r="B15" s="56" t="s">
        <v>18</v>
      </c>
      <c r="C15" s="53">
        <f t="shared" si="1"/>
        <v>775</v>
      </c>
      <c r="D15" s="57">
        <v>18</v>
      </c>
      <c r="E15" s="58">
        <v>359</v>
      </c>
      <c r="F15" s="58">
        <v>12</v>
      </c>
      <c r="G15" s="58">
        <v>72</v>
      </c>
      <c r="H15" s="58">
        <v>6</v>
      </c>
      <c r="I15" s="58">
        <v>124</v>
      </c>
      <c r="J15" s="58">
        <v>4</v>
      </c>
      <c r="K15" s="58">
        <v>68</v>
      </c>
      <c r="L15" s="58">
        <v>5</v>
      </c>
      <c r="M15" s="58">
        <v>152</v>
      </c>
      <c r="N15" s="59"/>
      <c r="O15" s="59" t="s">
        <v>19</v>
      </c>
      <c r="P15" s="53">
        <f t="shared" si="0"/>
        <v>718</v>
      </c>
      <c r="Q15" s="57">
        <v>17</v>
      </c>
      <c r="R15" s="58">
        <v>287</v>
      </c>
      <c r="S15" s="58">
        <v>9</v>
      </c>
      <c r="T15" s="58">
        <v>57</v>
      </c>
      <c r="U15" s="58">
        <v>1</v>
      </c>
      <c r="V15" s="58">
        <v>2</v>
      </c>
      <c r="W15" s="58">
        <v>11</v>
      </c>
      <c r="X15" s="58">
        <v>309</v>
      </c>
      <c r="Y15" s="58">
        <v>6</v>
      </c>
      <c r="Z15" s="58">
        <v>63</v>
      </c>
    </row>
    <row r="16" spans="1:26" s="18" customFormat="1" ht="11.25" customHeight="1">
      <c r="A16" s="56"/>
      <c r="B16" s="56" t="s">
        <v>20</v>
      </c>
      <c r="C16" s="53">
        <f>SUM(E16+G16+16+K16+M16)</f>
        <v>850</v>
      </c>
      <c r="D16" s="57">
        <v>19</v>
      </c>
      <c r="E16" s="58">
        <v>250</v>
      </c>
      <c r="F16" s="58">
        <v>4</v>
      </c>
      <c r="G16" s="58">
        <v>41</v>
      </c>
      <c r="H16" s="58" t="s">
        <v>21</v>
      </c>
      <c r="I16" s="58" t="s">
        <v>21</v>
      </c>
      <c r="J16" s="58">
        <v>18</v>
      </c>
      <c r="K16" s="58">
        <v>281</v>
      </c>
      <c r="L16" s="58">
        <v>9</v>
      </c>
      <c r="M16" s="58">
        <v>262</v>
      </c>
      <c r="N16" s="59"/>
      <c r="O16" s="59" t="s">
        <v>22</v>
      </c>
      <c r="P16" s="53">
        <f>R16+T16+X16+Z16</f>
        <v>161</v>
      </c>
      <c r="Q16" s="57">
        <v>5</v>
      </c>
      <c r="R16" s="58">
        <v>76</v>
      </c>
      <c r="S16" s="58">
        <v>4</v>
      </c>
      <c r="T16" s="58">
        <v>15</v>
      </c>
      <c r="U16" s="58" t="s">
        <v>21</v>
      </c>
      <c r="V16" s="58" t="s">
        <v>21</v>
      </c>
      <c r="W16" s="58">
        <v>3</v>
      </c>
      <c r="X16" s="58">
        <v>50</v>
      </c>
      <c r="Y16" s="58">
        <v>1</v>
      </c>
      <c r="Z16" s="58">
        <v>20</v>
      </c>
    </row>
    <row r="17" spans="1:26" s="18" customFormat="1" ht="11.25" customHeight="1">
      <c r="A17" s="56"/>
      <c r="B17" s="56" t="s">
        <v>23</v>
      </c>
      <c r="C17" s="53">
        <f>SUM(E17+G17+K17+M17)</f>
        <v>386</v>
      </c>
      <c r="D17" s="57">
        <v>6</v>
      </c>
      <c r="E17" s="58">
        <v>131</v>
      </c>
      <c r="F17" s="58">
        <v>2</v>
      </c>
      <c r="G17" s="58">
        <v>7</v>
      </c>
      <c r="H17" s="58" t="s">
        <v>21</v>
      </c>
      <c r="I17" s="58" t="s">
        <v>21</v>
      </c>
      <c r="J17" s="58">
        <v>1</v>
      </c>
      <c r="K17" s="58">
        <v>8</v>
      </c>
      <c r="L17" s="58">
        <v>5</v>
      </c>
      <c r="M17" s="58">
        <v>240</v>
      </c>
      <c r="N17" s="59"/>
      <c r="O17" s="59" t="s">
        <v>24</v>
      </c>
      <c r="P17" s="53">
        <f t="shared" si="0"/>
        <v>3034</v>
      </c>
      <c r="Q17" s="57">
        <v>29</v>
      </c>
      <c r="R17" s="58">
        <v>437</v>
      </c>
      <c r="S17" s="58">
        <v>26</v>
      </c>
      <c r="T17" s="58">
        <v>1107</v>
      </c>
      <c r="U17" s="58">
        <v>3</v>
      </c>
      <c r="V17" s="58">
        <v>35</v>
      </c>
      <c r="W17" s="58">
        <v>27</v>
      </c>
      <c r="X17" s="58">
        <v>799</v>
      </c>
      <c r="Y17" s="58">
        <v>24</v>
      </c>
      <c r="Z17" s="58">
        <v>656</v>
      </c>
    </row>
    <row r="18" spans="1:26" s="18" customFormat="1" ht="11.25" customHeight="1">
      <c r="A18" s="56"/>
      <c r="B18" s="56" t="s">
        <v>25</v>
      </c>
      <c r="C18" s="53">
        <f t="shared" si="1"/>
        <v>1758</v>
      </c>
      <c r="D18" s="57">
        <v>30</v>
      </c>
      <c r="E18" s="58">
        <v>476</v>
      </c>
      <c r="F18" s="58">
        <v>13</v>
      </c>
      <c r="G18" s="58">
        <v>174</v>
      </c>
      <c r="H18" s="58">
        <v>9</v>
      </c>
      <c r="I18" s="58">
        <v>265</v>
      </c>
      <c r="J18" s="58">
        <v>26</v>
      </c>
      <c r="K18" s="58">
        <v>488</v>
      </c>
      <c r="L18" s="58">
        <v>17</v>
      </c>
      <c r="M18" s="58">
        <v>355</v>
      </c>
      <c r="N18" s="59"/>
      <c r="O18" s="59" t="s">
        <v>26</v>
      </c>
      <c r="P18" s="53">
        <f t="shared" si="0"/>
        <v>1335</v>
      </c>
      <c r="Q18" s="57">
        <v>17</v>
      </c>
      <c r="R18" s="58">
        <v>301</v>
      </c>
      <c r="S18" s="58">
        <v>15</v>
      </c>
      <c r="T18" s="58">
        <v>189</v>
      </c>
      <c r="U18" s="58">
        <v>21</v>
      </c>
      <c r="V18" s="58">
        <v>457</v>
      </c>
      <c r="W18" s="58">
        <v>11</v>
      </c>
      <c r="X18" s="58">
        <v>233</v>
      </c>
      <c r="Y18" s="58">
        <v>9</v>
      </c>
      <c r="Z18" s="58">
        <v>155</v>
      </c>
    </row>
    <row r="19" spans="1:26" s="18" customFormat="1" ht="11.25" customHeight="1">
      <c r="A19" s="56"/>
      <c r="B19" s="56" t="s">
        <v>27</v>
      </c>
      <c r="C19" s="53">
        <f t="shared" si="1"/>
        <v>842</v>
      </c>
      <c r="D19" s="57">
        <v>29</v>
      </c>
      <c r="E19" s="58">
        <v>404</v>
      </c>
      <c r="F19" s="58">
        <v>16</v>
      </c>
      <c r="G19" s="58">
        <v>47</v>
      </c>
      <c r="H19" s="58">
        <v>4</v>
      </c>
      <c r="I19" s="58">
        <v>55</v>
      </c>
      <c r="J19" s="58">
        <v>10</v>
      </c>
      <c r="K19" s="58">
        <v>142</v>
      </c>
      <c r="L19" s="58">
        <v>5</v>
      </c>
      <c r="M19" s="58">
        <v>194</v>
      </c>
      <c r="N19" s="59"/>
      <c r="O19" s="59"/>
      <c r="P19" s="53"/>
      <c r="Q19" s="57"/>
      <c r="R19" s="58"/>
      <c r="S19" s="58"/>
      <c r="T19" s="58"/>
      <c r="U19" s="58"/>
      <c r="V19" s="58"/>
      <c r="W19" s="58"/>
      <c r="X19" s="58"/>
      <c r="Y19" s="58"/>
      <c r="Z19" s="58"/>
    </row>
    <row r="20" spans="1:26" s="18" customFormat="1" ht="11.25" customHeight="1">
      <c r="A20" s="56"/>
      <c r="B20" s="56" t="s">
        <v>28</v>
      </c>
      <c r="C20" s="53">
        <f t="shared" si="1"/>
        <v>1692</v>
      </c>
      <c r="D20" s="57">
        <v>37</v>
      </c>
      <c r="E20" s="58">
        <v>993</v>
      </c>
      <c r="F20" s="58">
        <v>12</v>
      </c>
      <c r="G20" s="58">
        <v>57</v>
      </c>
      <c r="H20" s="58">
        <v>1</v>
      </c>
      <c r="I20" s="58">
        <v>10</v>
      </c>
      <c r="J20" s="58">
        <v>34</v>
      </c>
      <c r="K20" s="58">
        <v>531</v>
      </c>
      <c r="L20" s="58">
        <v>4</v>
      </c>
      <c r="M20" s="58">
        <v>101</v>
      </c>
      <c r="N20" s="59" t="s">
        <v>29</v>
      </c>
      <c r="O20" s="59"/>
      <c r="P20" s="53">
        <f t="shared" si="0"/>
        <v>23495</v>
      </c>
      <c r="Q20" s="57">
        <v>232</v>
      </c>
      <c r="R20" s="58">
        <v>4661</v>
      </c>
      <c r="S20" s="58">
        <v>234</v>
      </c>
      <c r="T20" s="58">
        <v>5516</v>
      </c>
      <c r="U20" s="58">
        <v>118</v>
      </c>
      <c r="V20" s="58">
        <v>2717</v>
      </c>
      <c r="W20" s="58">
        <v>205</v>
      </c>
      <c r="X20" s="58">
        <v>4761</v>
      </c>
      <c r="Y20" s="58">
        <v>206</v>
      </c>
      <c r="Z20" s="58">
        <v>5840</v>
      </c>
    </row>
    <row r="21" spans="1:26" s="18" customFormat="1" ht="11.25" customHeight="1">
      <c r="A21" s="56"/>
      <c r="B21" s="56" t="s">
        <v>30</v>
      </c>
      <c r="C21" s="53">
        <f>SUM(E21+G21+K21+M21)</f>
        <v>1097</v>
      </c>
      <c r="D21" s="57">
        <v>15</v>
      </c>
      <c r="E21" s="58">
        <v>311</v>
      </c>
      <c r="F21" s="58">
        <v>6</v>
      </c>
      <c r="G21" s="58">
        <v>312</v>
      </c>
      <c r="H21" s="58" t="s">
        <v>21</v>
      </c>
      <c r="I21" s="58" t="s">
        <v>21</v>
      </c>
      <c r="J21" s="58">
        <v>6</v>
      </c>
      <c r="K21" s="58">
        <v>115</v>
      </c>
      <c r="L21" s="58">
        <v>13</v>
      </c>
      <c r="M21" s="58">
        <v>359</v>
      </c>
      <c r="N21" s="59"/>
      <c r="O21" s="59" t="s">
        <v>31</v>
      </c>
      <c r="P21" s="53">
        <f t="shared" si="0"/>
        <v>557</v>
      </c>
      <c r="Q21" s="57">
        <v>11</v>
      </c>
      <c r="R21" s="58">
        <v>170</v>
      </c>
      <c r="S21" s="58">
        <v>3</v>
      </c>
      <c r="T21" s="58">
        <v>33</v>
      </c>
      <c r="U21" s="58">
        <v>5</v>
      </c>
      <c r="V21" s="58">
        <v>51</v>
      </c>
      <c r="W21" s="58">
        <v>9</v>
      </c>
      <c r="X21" s="58">
        <v>160</v>
      </c>
      <c r="Y21" s="58">
        <v>6</v>
      </c>
      <c r="Z21" s="58">
        <v>143</v>
      </c>
    </row>
    <row r="22" spans="1:26" s="18" customFormat="1" ht="11.25" customHeight="1">
      <c r="A22" s="56"/>
      <c r="B22" s="56" t="s">
        <v>32</v>
      </c>
      <c r="C22" s="53">
        <f t="shared" si="1"/>
        <v>1103</v>
      </c>
      <c r="D22" s="57">
        <v>26</v>
      </c>
      <c r="E22" s="58">
        <v>466</v>
      </c>
      <c r="F22" s="58">
        <v>10</v>
      </c>
      <c r="G22" s="58">
        <v>70</v>
      </c>
      <c r="H22" s="58">
        <v>1</v>
      </c>
      <c r="I22" s="58">
        <v>20</v>
      </c>
      <c r="J22" s="58">
        <v>6</v>
      </c>
      <c r="K22" s="58">
        <v>107</v>
      </c>
      <c r="L22" s="58">
        <v>18</v>
      </c>
      <c r="M22" s="58">
        <v>440</v>
      </c>
      <c r="N22" s="59"/>
      <c r="O22" s="59" t="s">
        <v>33</v>
      </c>
      <c r="P22" s="53">
        <f t="shared" si="0"/>
        <v>1008</v>
      </c>
      <c r="Q22" s="57">
        <v>10</v>
      </c>
      <c r="R22" s="58">
        <v>152</v>
      </c>
      <c r="S22" s="58">
        <v>4</v>
      </c>
      <c r="T22" s="58">
        <v>55</v>
      </c>
      <c r="U22" s="58">
        <v>5</v>
      </c>
      <c r="V22" s="58">
        <v>97</v>
      </c>
      <c r="W22" s="58">
        <v>28</v>
      </c>
      <c r="X22" s="58">
        <v>383</v>
      </c>
      <c r="Y22" s="58">
        <v>16</v>
      </c>
      <c r="Z22" s="58">
        <v>321</v>
      </c>
    </row>
    <row r="23" spans="1:26" s="18" customFormat="1" ht="11.25" customHeight="1">
      <c r="A23" s="56"/>
      <c r="B23" s="56" t="s">
        <v>34</v>
      </c>
      <c r="C23" s="53">
        <f>SUM(E23+G23+K23+M23)</f>
        <v>448</v>
      </c>
      <c r="D23" s="57">
        <v>10</v>
      </c>
      <c r="E23" s="58">
        <v>133</v>
      </c>
      <c r="F23" s="58">
        <v>26</v>
      </c>
      <c r="G23" s="58">
        <v>208</v>
      </c>
      <c r="H23" s="58" t="s">
        <v>21</v>
      </c>
      <c r="I23" s="58" t="s">
        <v>21</v>
      </c>
      <c r="J23" s="58">
        <v>3</v>
      </c>
      <c r="K23" s="58">
        <v>75</v>
      </c>
      <c r="L23" s="58">
        <v>2</v>
      </c>
      <c r="M23" s="58">
        <v>32</v>
      </c>
      <c r="N23" s="59"/>
      <c r="O23" s="59" t="s">
        <v>35</v>
      </c>
      <c r="P23" s="53">
        <f t="shared" si="0"/>
        <v>683</v>
      </c>
      <c r="Q23" s="57">
        <v>7</v>
      </c>
      <c r="R23" s="58">
        <v>62</v>
      </c>
      <c r="S23" s="58">
        <v>3</v>
      </c>
      <c r="T23" s="58">
        <v>27</v>
      </c>
      <c r="U23" s="58">
        <v>1</v>
      </c>
      <c r="V23" s="58">
        <v>20</v>
      </c>
      <c r="W23" s="58">
        <v>19</v>
      </c>
      <c r="X23" s="58">
        <v>279</v>
      </c>
      <c r="Y23" s="58">
        <v>24</v>
      </c>
      <c r="Z23" s="58">
        <v>295</v>
      </c>
    </row>
    <row r="24" spans="1:26" s="18" customFormat="1" ht="11.25" customHeight="1">
      <c r="A24" s="56"/>
      <c r="B24" s="56" t="s">
        <v>36</v>
      </c>
      <c r="C24" s="53">
        <f t="shared" si="1"/>
        <v>1675</v>
      </c>
      <c r="D24" s="57">
        <v>47</v>
      </c>
      <c r="E24" s="58">
        <v>772</v>
      </c>
      <c r="F24" s="58">
        <v>11</v>
      </c>
      <c r="G24" s="58">
        <v>84</v>
      </c>
      <c r="H24" s="58">
        <v>8</v>
      </c>
      <c r="I24" s="58">
        <v>79</v>
      </c>
      <c r="J24" s="58">
        <v>15</v>
      </c>
      <c r="K24" s="58">
        <v>424</v>
      </c>
      <c r="L24" s="58">
        <v>13</v>
      </c>
      <c r="M24" s="58">
        <v>316</v>
      </c>
      <c r="N24" s="59"/>
      <c r="O24" s="59" t="s">
        <v>37</v>
      </c>
      <c r="P24" s="53">
        <f t="shared" si="0"/>
        <v>2284</v>
      </c>
      <c r="Q24" s="57">
        <v>40</v>
      </c>
      <c r="R24" s="58">
        <v>1053</v>
      </c>
      <c r="S24" s="58">
        <v>14</v>
      </c>
      <c r="T24" s="58">
        <v>118</v>
      </c>
      <c r="U24" s="58">
        <v>9</v>
      </c>
      <c r="V24" s="58">
        <v>245</v>
      </c>
      <c r="W24" s="58">
        <v>18</v>
      </c>
      <c r="X24" s="58">
        <v>205</v>
      </c>
      <c r="Y24" s="58">
        <v>28</v>
      </c>
      <c r="Z24" s="58">
        <v>663</v>
      </c>
    </row>
    <row r="25" spans="1:26" s="18" customFormat="1" ht="11.25" customHeight="1">
      <c r="A25" s="56"/>
      <c r="B25" s="56" t="s">
        <v>38</v>
      </c>
      <c r="C25" s="53">
        <f t="shared" si="1"/>
        <v>1196</v>
      </c>
      <c r="D25" s="57">
        <v>6</v>
      </c>
      <c r="E25" s="58">
        <v>51</v>
      </c>
      <c r="F25" s="58">
        <v>7</v>
      </c>
      <c r="G25" s="58">
        <v>91</v>
      </c>
      <c r="H25" s="58">
        <v>1</v>
      </c>
      <c r="I25" s="58">
        <v>6</v>
      </c>
      <c r="J25" s="58">
        <v>16</v>
      </c>
      <c r="K25" s="58">
        <v>274</v>
      </c>
      <c r="L25" s="58">
        <v>30</v>
      </c>
      <c r="M25" s="58">
        <v>774</v>
      </c>
      <c r="N25" s="59"/>
      <c r="O25" s="59" t="s">
        <v>39</v>
      </c>
      <c r="P25" s="53">
        <f t="shared" si="0"/>
        <v>1928</v>
      </c>
      <c r="Q25" s="57">
        <v>32</v>
      </c>
      <c r="R25" s="58">
        <v>594</v>
      </c>
      <c r="S25" s="58">
        <v>18</v>
      </c>
      <c r="T25" s="58">
        <v>177</v>
      </c>
      <c r="U25" s="58">
        <v>36</v>
      </c>
      <c r="V25" s="58">
        <v>703</v>
      </c>
      <c r="W25" s="58">
        <v>10</v>
      </c>
      <c r="X25" s="58">
        <v>194</v>
      </c>
      <c r="Y25" s="58">
        <v>11</v>
      </c>
      <c r="Z25" s="58">
        <v>260</v>
      </c>
    </row>
    <row r="26" spans="1:26" s="18" customFormat="1" ht="11.25" customHeight="1">
      <c r="A26" s="56"/>
      <c r="B26" s="56" t="s">
        <v>40</v>
      </c>
      <c r="C26" s="53">
        <f t="shared" si="1"/>
        <v>2256</v>
      </c>
      <c r="D26" s="57">
        <v>23</v>
      </c>
      <c r="E26" s="58">
        <v>420</v>
      </c>
      <c r="F26" s="58">
        <v>15</v>
      </c>
      <c r="G26" s="58">
        <v>115</v>
      </c>
      <c r="H26" s="58">
        <v>3</v>
      </c>
      <c r="I26" s="58">
        <v>70</v>
      </c>
      <c r="J26" s="58">
        <v>18</v>
      </c>
      <c r="K26" s="58">
        <v>275</v>
      </c>
      <c r="L26" s="58">
        <v>27</v>
      </c>
      <c r="M26" s="58">
        <v>1376</v>
      </c>
      <c r="N26" s="59"/>
      <c r="O26" s="59" t="s">
        <v>41</v>
      </c>
      <c r="P26" s="53">
        <f t="shared" si="0"/>
        <v>2407</v>
      </c>
      <c r="Q26" s="57">
        <v>37</v>
      </c>
      <c r="R26" s="58">
        <v>741</v>
      </c>
      <c r="S26" s="58">
        <v>25</v>
      </c>
      <c r="T26" s="58">
        <v>641</v>
      </c>
      <c r="U26" s="58">
        <v>20</v>
      </c>
      <c r="V26" s="58">
        <v>443</v>
      </c>
      <c r="W26" s="58">
        <v>13</v>
      </c>
      <c r="X26" s="58">
        <v>180</v>
      </c>
      <c r="Y26" s="58">
        <v>14</v>
      </c>
      <c r="Z26" s="58">
        <v>402</v>
      </c>
    </row>
    <row r="27" spans="1:26" s="18" customFormat="1" ht="11.25" customHeight="1">
      <c r="A27" s="56"/>
      <c r="B27" s="56" t="s">
        <v>199</v>
      </c>
      <c r="C27" s="53">
        <f>SUM(E27+G27+K27+M27)</f>
        <v>953</v>
      </c>
      <c r="D27" s="57">
        <v>8</v>
      </c>
      <c r="E27" s="58">
        <v>59</v>
      </c>
      <c r="F27" s="58">
        <v>5</v>
      </c>
      <c r="G27" s="58">
        <v>27</v>
      </c>
      <c r="H27" s="58" t="s">
        <v>21</v>
      </c>
      <c r="I27" s="58" t="s">
        <v>21</v>
      </c>
      <c r="J27" s="58">
        <v>28</v>
      </c>
      <c r="K27" s="58">
        <v>501</v>
      </c>
      <c r="L27" s="58">
        <v>16</v>
      </c>
      <c r="M27" s="58">
        <v>366</v>
      </c>
      <c r="N27" s="59"/>
      <c r="O27" s="59" t="s">
        <v>42</v>
      </c>
      <c r="P27" s="53">
        <f t="shared" si="0"/>
        <v>5956</v>
      </c>
      <c r="Q27" s="57">
        <v>41</v>
      </c>
      <c r="R27" s="58">
        <v>844</v>
      </c>
      <c r="S27" s="58">
        <v>64</v>
      </c>
      <c r="T27" s="58">
        <v>2081</v>
      </c>
      <c r="U27" s="58">
        <v>19</v>
      </c>
      <c r="V27" s="58">
        <v>511</v>
      </c>
      <c r="W27" s="58">
        <v>40</v>
      </c>
      <c r="X27" s="58">
        <v>1359</v>
      </c>
      <c r="Y27" s="58">
        <v>28</v>
      </c>
      <c r="Z27" s="58">
        <v>1161</v>
      </c>
    </row>
    <row r="28" spans="1:26" s="18" customFormat="1" ht="11.25" customHeight="1">
      <c r="A28" s="56"/>
      <c r="B28" s="56" t="s">
        <v>43</v>
      </c>
      <c r="C28" s="53">
        <f>SUM(E28+G28+K28+M28)</f>
        <v>1455</v>
      </c>
      <c r="D28" s="57">
        <v>17</v>
      </c>
      <c r="E28" s="58">
        <v>462</v>
      </c>
      <c r="F28" s="58">
        <v>9</v>
      </c>
      <c r="G28" s="58">
        <v>40</v>
      </c>
      <c r="H28" s="58" t="s">
        <v>21</v>
      </c>
      <c r="I28" s="58" t="s">
        <v>21</v>
      </c>
      <c r="J28" s="58">
        <v>12</v>
      </c>
      <c r="K28" s="58">
        <v>298</v>
      </c>
      <c r="L28" s="58">
        <v>22</v>
      </c>
      <c r="M28" s="58">
        <v>655</v>
      </c>
      <c r="N28" s="59"/>
      <c r="O28" s="59" t="s">
        <v>44</v>
      </c>
      <c r="P28" s="53">
        <f t="shared" si="0"/>
        <v>5642</v>
      </c>
      <c r="Q28" s="57">
        <v>28</v>
      </c>
      <c r="R28" s="58">
        <v>551</v>
      </c>
      <c r="S28" s="58">
        <v>69</v>
      </c>
      <c r="T28" s="58">
        <v>1573</v>
      </c>
      <c r="U28" s="58">
        <v>6</v>
      </c>
      <c r="V28" s="58">
        <v>274</v>
      </c>
      <c r="W28" s="58">
        <v>44</v>
      </c>
      <c r="X28" s="58">
        <v>1427</v>
      </c>
      <c r="Y28" s="58">
        <v>43</v>
      </c>
      <c r="Z28" s="58">
        <v>1817</v>
      </c>
    </row>
    <row r="29" spans="1:26" s="18" customFormat="1" ht="11.25" customHeight="1">
      <c r="A29" s="56"/>
      <c r="B29" s="56" t="s">
        <v>45</v>
      </c>
      <c r="C29" s="53">
        <f t="shared" si="1"/>
        <v>1904</v>
      </c>
      <c r="D29" s="57">
        <v>38</v>
      </c>
      <c r="E29" s="58">
        <v>822</v>
      </c>
      <c r="F29" s="58">
        <v>13</v>
      </c>
      <c r="G29" s="58">
        <v>135</v>
      </c>
      <c r="H29" s="58">
        <v>1</v>
      </c>
      <c r="I29" s="58">
        <v>20</v>
      </c>
      <c r="J29" s="58">
        <v>21</v>
      </c>
      <c r="K29" s="58">
        <v>570</v>
      </c>
      <c r="L29" s="58">
        <v>13</v>
      </c>
      <c r="M29" s="58">
        <v>357</v>
      </c>
      <c r="N29" s="59"/>
      <c r="O29" s="59" t="s">
        <v>46</v>
      </c>
      <c r="P29" s="53">
        <f t="shared" si="0"/>
        <v>2503</v>
      </c>
      <c r="Q29" s="57">
        <v>20</v>
      </c>
      <c r="R29" s="58">
        <v>409</v>
      </c>
      <c r="S29" s="58">
        <v>33</v>
      </c>
      <c r="T29" s="58">
        <v>791</v>
      </c>
      <c r="U29" s="58">
        <v>10</v>
      </c>
      <c r="V29" s="58">
        <v>222</v>
      </c>
      <c r="W29" s="58">
        <v>18</v>
      </c>
      <c r="X29" s="58">
        <v>482</v>
      </c>
      <c r="Y29" s="58">
        <v>19</v>
      </c>
      <c r="Z29" s="58">
        <v>599</v>
      </c>
    </row>
    <row r="30" spans="1:26" s="18" customFormat="1" ht="11.25" customHeight="1">
      <c r="A30" s="56"/>
      <c r="B30" s="56" t="s">
        <v>47</v>
      </c>
      <c r="C30" s="53">
        <f>SUM(E30+G30+K30+M30)</f>
        <v>2849</v>
      </c>
      <c r="D30" s="57">
        <v>24</v>
      </c>
      <c r="E30" s="58">
        <v>317</v>
      </c>
      <c r="F30" s="58">
        <v>11</v>
      </c>
      <c r="G30" s="58">
        <v>226</v>
      </c>
      <c r="H30" s="58" t="s">
        <v>21</v>
      </c>
      <c r="I30" s="58" t="s">
        <v>21</v>
      </c>
      <c r="J30" s="58">
        <v>49</v>
      </c>
      <c r="K30" s="58">
        <v>1599</v>
      </c>
      <c r="L30" s="58">
        <v>32</v>
      </c>
      <c r="M30" s="58">
        <v>707</v>
      </c>
      <c r="N30" s="59"/>
      <c r="O30" s="59" t="s">
        <v>48</v>
      </c>
      <c r="P30" s="53">
        <f t="shared" si="0"/>
        <v>527</v>
      </c>
      <c r="Q30" s="57">
        <v>6</v>
      </c>
      <c r="R30" s="58">
        <v>85</v>
      </c>
      <c r="S30" s="58">
        <v>1</v>
      </c>
      <c r="T30" s="58">
        <v>20</v>
      </c>
      <c r="U30" s="58">
        <v>7</v>
      </c>
      <c r="V30" s="58">
        <v>151</v>
      </c>
      <c r="W30" s="58">
        <v>6</v>
      </c>
      <c r="X30" s="58">
        <v>92</v>
      </c>
      <c r="Y30" s="58">
        <v>17</v>
      </c>
      <c r="Z30" s="58">
        <v>179</v>
      </c>
    </row>
    <row r="31" spans="1:26" s="18" customFormat="1" ht="11.25" customHeight="1">
      <c r="A31" s="56"/>
      <c r="B31" s="56" t="s">
        <v>200</v>
      </c>
      <c r="C31" s="53">
        <f t="shared" si="1"/>
        <v>673</v>
      </c>
      <c r="D31" s="57">
        <v>6</v>
      </c>
      <c r="E31" s="58">
        <v>73</v>
      </c>
      <c r="F31" s="58">
        <v>13</v>
      </c>
      <c r="G31" s="58">
        <v>82</v>
      </c>
      <c r="H31" s="58">
        <v>14</v>
      </c>
      <c r="I31" s="58">
        <v>297</v>
      </c>
      <c r="J31" s="58">
        <v>7</v>
      </c>
      <c r="K31" s="58">
        <v>133</v>
      </c>
      <c r="L31" s="58">
        <v>7</v>
      </c>
      <c r="M31" s="58">
        <v>88</v>
      </c>
      <c r="N31" s="59"/>
      <c r="O31" s="59"/>
      <c r="P31" s="53"/>
      <c r="Q31" s="57"/>
      <c r="R31" s="58"/>
      <c r="S31" s="58"/>
      <c r="T31" s="58"/>
      <c r="U31" s="58"/>
      <c r="V31" s="58"/>
      <c r="W31" s="58"/>
      <c r="X31" s="58"/>
      <c r="Y31" s="58"/>
      <c r="Z31" s="58"/>
    </row>
    <row r="32" spans="1:26" s="18" customFormat="1" ht="11.25" customHeight="1">
      <c r="A32" s="56"/>
      <c r="B32" s="56" t="s">
        <v>201</v>
      </c>
      <c r="C32" s="53">
        <f t="shared" si="1"/>
        <v>2960</v>
      </c>
      <c r="D32" s="57">
        <v>42</v>
      </c>
      <c r="E32" s="58">
        <v>816</v>
      </c>
      <c r="F32" s="58">
        <v>17</v>
      </c>
      <c r="G32" s="58">
        <v>456</v>
      </c>
      <c r="H32" s="58">
        <v>11</v>
      </c>
      <c r="I32" s="58">
        <v>139</v>
      </c>
      <c r="J32" s="58">
        <v>24</v>
      </c>
      <c r="K32" s="58">
        <v>579</v>
      </c>
      <c r="L32" s="58">
        <v>35</v>
      </c>
      <c r="M32" s="58">
        <v>970</v>
      </c>
      <c r="N32" s="59" t="s">
        <v>49</v>
      </c>
      <c r="O32" s="59"/>
      <c r="P32" s="53">
        <f aca="true" t="shared" si="2" ref="P32:P38">R32+T32+X32+Z32</f>
        <v>19076</v>
      </c>
      <c r="Q32" s="57">
        <v>54</v>
      </c>
      <c r="R32" s="58">
        <v>667</v>
      </c>
      <c r="S32" s="58">
        <v>55</v>
      </c>
      <c r="T32" s="58">
        <v>1185</v>
      </c>
      <c r="U32" s="58" t="s">
        <v>21</v>
      </c>
      <c r="V32" s="58" t="s">
        <v>21</v>
      </c>
      <c r="W32" s="58">
        <v>165</v>
      </c>
      <c r="X32" s="58">
        <v>3771</v>
      </c>
      <c r="Y32" s="58">
        <v>611</v>
      </c>
      <c r="Z32" s="58">
        <v>13453</v>
      </c>
    </row>
    <row r="33" spans="1:26" s="18" customFormat="1" ht="11.25" customHeight="1">
      <c r="A33" s="56"/>
      <c r="B33" s="56" t="s">
        <v>50</v>
      </c>
      <c r="C33" s="53">
        <f t="shared" si="1"/>
        <v>1316</v>
      </c>
      <c r="D33" s="57">
        <v>24</v>
      </c>
      <c r="E33" s="58">
        <v>378</v>
      </c>
      <c r="F33" s="58">
        <v>14</v>
      </c>
      <c r="G33" s="58">
        <v>82</v>
      </c>
      <c r="H33" s="58">
        <v>3</v>
      </c>
      <c r="I33" s="58">
        <v>46</v>
      </c>
      <c r="J33" s="58">
        <v>18</v>
      </c>
      <c r="K33" s="58">
        <v>370</v>
      </c>
      <c r="L33" s="58">
        <v>16</v>
      </c>
      <c r="M33" s="58">
        <v>440</v>
      </c>
      <c r="N33" s="59"/>
      <c r="O33" s="59" t="s">
        <v>51</v>
      </c>
      <c r="P33" s="53">
        <f t="shared" si="2"/>
        <v>6647</v>
      </c>
      <c r="Q33" s="57">
        <v>26</v>
      </c>
      <c r="R33" s="58">
        <v>340</v>
      </c>
      <c r="S33" s="58">
        <v>24</v>
      </c>
      <c r="T33" s="58">
        <v>562</v>
      </c>
      <c r="U33" s="58" t="s">
        <v>21</v>
      </c>
      <c r="V33" s="58" t="s">
        <v>21</v>
      </c>
      <c r="W33" s="58">
        <v>40</v>
      </c>
      <c r="X33" s="58">
        <v>1126</v>
      </c>
      <c r="Y33" s="58">
        <v>179</v>
      </c>
      <c r="Z33" s="58">
        <v>4619</v>
      </c>
    </row>
    <row r="34" spans="1:26" s="18" customFormat="1" ht="11.25" customHeight="1">
      <c r="A34" s="56"/>
      <c r="B34" s="56" t="s">
        <v>52</v>
      </c>
      <c r="C34" s="53">
        <f>SUM(E34+G34+K34+M34)</f>
        <v>1427</v>
      </c>
      <c r="D34" s="57">
        <v>18</v>
      </c>
      <c r="E34" s="58">
        <v>434</v>
      </c>
      <c r="F34" s="58">
        <v>6</v>
      </c>
      <c r="G34" s="58">
        <v>28</v>
      </c>
      <c r="H34" s="58" t="s">
        <v>21</v>
      </c>
      <c r="I34" s="58" t="s">
        <v>21</v>
      </c>
      <c r="J34" s="58">
        <v>18</v>
      </c>
      <c r="K34" s="58">
        <v>429</v>
      </c>
      <c r="L34" s="58">
        <v>22</v>
      </c>
      <c r="M34" s="58">
        <v>536</v>
      </c>
      <c r="N34" s="59"/>
      <c r="O34" s="59" t="s">
        <v>53</v>
      </c>
      <c r="P34" s="53">
        <f t="shared" si="2"/>
        <v>3269</v>
      </c>
      <c r="Q34" s="57">
        <v>15</v>
      </c>
      <c r="R34" s="58">
        <v>213</v>
      </c>
      <c r="S34" s="58">
        <v>11</v>
      </c>
      <c r="T34" s="58">
        <v>327</v>
      </c>
      <c r="U34" s="58" t="s">
        <v>21</v>
      </c>
      <c r="V34" s="58" t="s">
        <v>21</v>
      </c>
      <c r="W34" s="58">
        <v>11</v>
      </c>
      <c r="X34" s="58">
        <v>396</v>
      </c>
      <c r="Y34" s="58">
        <v>94</v>
      </c>
      <c r="Z34" s="58">
        <v>2333</v>
      </c>
    </row>
    <row r="35" spans="1:26" s="18" customFormat="1" ht="11.25" customHeight="1">
      <c r="A35" s="56"/>
      <c r="B35" s="56" t="s">
        <v>54</v>
      </c>
      <c r="C35" s="53">
        <f t="shared" si="1"/>
        <v>7648</v>
      </c>
      <c r="D35" s="57">
        <v>107</v>
      </c>
      <c r="E35" s="58">
        <v>1816</v>
      </c>
      <c r="F35" s="58">
        <v>68</v>
      </c>
      <c r="G35" s="58">
        <v>1041</v>
      </c>
      <c r="H35" s="58">
        <v>24</v>
      </c>
      <c r="I35" s="58">
        <v>464</v>
      </c>
      <c r="J35" s="58">
        <v>43</v>
      </c>
      <c r="K35" s="58">
        <v>1155</v>
      </c>
      <c r="L35" s="58">
        <v>109</v>
      </c>
      <c r="M35" s="58">
        <v>3172</v>
      </c>
      <c r="N35" s="59"/>
      <c r="O35" s="59" t="s">
        <v>55</v>
      </c>
      <c r="P35" s="53">
        <f>Z35</f>
        <v>55</v>
      </c>
      <c r="Q35" s="57" t="s">
        <v>21</v>
      </c>
      <c r="R35" s="58" t="s">
        <v>21</v>
      </c>
      <c r="S35" s="58" t="s">
        <v>21</v>
      </c>
      <c r="T35" s="58" t="s">
        <v>21</v>
      </c>
      <c r="U35" s="58" t="s">
        <v>21</v>
      </c>
      <c r="V35" s="58" t="s">
        <v>21</v>
      </c>
      <c r="W35" s="58" t="s">
        <v>21</v>
      </c>
      <c r="X35" s="58" t="s">
        <v>21</v>
      </c>
      <c r="Y35" s="58">
        <v>3</v>
      </c>
      <c r="Z35" s="58">
        <v>55</v>
      </c>
    </row>
    <row r="36" spans="1:26" s="18" customFormat="1" ht="11.25" customHeight="1">
      <c r="A36" s="56"/>
      <c r="B36" s="56" t="s">
        <v>56</v>
      </c>
      <c r="C36" s="53">
        <f t="shared" si="1"/>
        <v>1114</v>
      </c>
      <c r="D36" s="57">
        <v>21</v>
      </c>
      <c r="E36" s="58">
        <v>343</v>
      </c>
      <c r="F36" s="58">
        <v>14</v>
      </c>
      <c r="G36" s="58">
        <v>135</v>
      </c>
      <c r="H36" s="58">
        <v>6</v>
      </c>
      <c r="I36" s="58">
        <v>87</v>
      </c>
      <c r="J36" s="58">
        <v>11</v>
      </c>
      <c r="K36" s="58">
        <v>173</v>
      </c>
      <c r="L36" s="58">
        <v>13</v>
      </c>
      <c r="M36" s="58">
        <v>376</v>
      </c>
      <c r="N36" s="59"/>
      <c r="O36" s="59" t="s">
        <v>57</v>
      </c>
      <c r="P36" s="53">
        <f>X36+Z36</f>
        <v>584</v>
      </c>
      <c r="Q36" s="57" t="s">
        <v>21</v>
      </c>
      <c r="R36" s="58" t="s">
        <v>21</v>
      </c>
      <c r="S36" s="58" t="s">
        <v>21</v>
      </c>
      <c r="T36" s="58" t="s">
        <v>21</v>
      </c>
      <c r="U36" s="58" t="s">
        <v>21</v>
      </c>
      <c r="V36" s="58" t="s">
        <v>21</v>
      </c>
      <c r="W36" s="58">
        <v>10</v>
      </c>
      <c r="X36" s="58">
        <v>164</v>
      </c>
      <c r="Y36" s="58">
        <v>35</v>
      </c>
      <c r="Z36" s="58">
        <v>420</v>
      </c>
    </row>
    <row r="37" spans="1:26" s="18" customFormat="1" ht="11.25" customHeight="1">
      <c r="A37" s="56"/>
      <c r="B37" s="56" t="s">
        <v>58</v>
      </c>
      <c r="C37" s="53">
        <f t="shared" si="1"/>
        <v>578</v>
      </c>
      <c r="D37" s="57">
        <v>13</v>
      </c>
      <c r="E37" s="58">
        <v>175</v>
      </c>
      <c r="F37" s="58">
        <v>11</v>
      </c>
      <c r="G37" s="58">
        <v>128</v>
      </c>
      <c r="H37" s="58">
        <v>4</v>
      </c>
      <c r="I37" s="58">
        <v>66</v>
      </c>
      <c r="J37" s="58">
        <v>7</v>
      </c>
      <c r="K37" s="58">
        <v>78</v>
      </c>
      <c r="L37" s="58">
        <v>6</v>
      </c>
      <c r="M37" s="58">
        <v>131</v>
      </c>
      <c r="N37" s="59"/>
      <c r="O37" s="59" t="s">
        <v>59</v>
      </c>
      <c r="P37" s="53">
        <f t="shared" si="2"/>
        <v>6048</v>
      </c>
      <c r="Q37" s="57">
        <v>7</v>
      </c>
      <c r="R37" s="58">
        <v>68</v>
      </c>
      <c r="S37" s="58">
        <v>7</v>
      </c>
      <c r="T37" s="58">
        <v>141</v>
      </c>
      <c r="U37" s="58" t="s">
        <v>21</v>
      </c>
      <c r="V37" s="58" t="s">
        <v>21</v>
      </c>
      <c r="W37" s="58">
        <v>55</v>
      </c>
      <c r="X37" s="58">
        <v>1296</v>
      </c>
      <c r="Y37" s="58">
        <v>226</v>
      </c>
      <c r="Z37" s="58">
        <v>4543</v>
      </c>
    </row>
    <row r="38" spans="1:26" s="18" customFormat="1" ht="11.25" customHeight="1">
      <c r="A38" s="56"/>
      <c r="B38" s="56" t="s">
        <v>60</v>
      </c>
      <c r="C38" s="53">
        <f t="shared" si="1"/>
        <v>895</v>
      </c>
      <c r="D38" s="57">
        <v>10</v>
      </c>
      <c r="E38" s="58">
        <v>253</v>
      </c>
      <c r="F38" s="58">
        <v>16</v>
      </c>
      <c r="G38" s="58">
        <v>187</v>
      </c>
      <c r="H38" s="58">
        <v>5</v>
      </c>
      <c r="I38" s="58">
        <v>183</v>
      </c>
      <c r="J38" s="58">
        <v>13</v>
      </c>
      <c r="K38" s="58">
        <v>117</v>
      </c>
      <c r="L38" s="58">
        <v>11</v>
      </c>
      <c r="M38" s="58">
        <v>155</v>
      </c>
      <c r="N38" s="59"/>
      <c r="O38" s="59" t="s">
        <v>61</v>
      </c>
      <c r="P38" s="53">
        <f t="shared" si="2"/>
        <v>2473</v>
      </c>
      <c r="Q38" s="57">
        <v>6</v>
      </c>
      <c r="R38" s="58">
        <v>46</v>
      </c>
      <c r="S38" s="58">
        <v>13</v>
      </c>
      <c r="T38" s="58">
        <v>155</v>
      </c>
      <c r="U38" s="58" t="s">
        <v>21</v>
      </c>
      <c r="V38" s="58" t="s">
        <v>21</v>
      </c>
      <c r="W38" s="58">
        <v>49</v>
      </c>
      <c r="X38" s="58">
        <v>789</v>
      </c>
      <c r="Y38" s="58">
        <v>74</v>
      </c>
      <c r="Z38" s="58">
        <v>1483</v>
      </c>
    </row>
    <row r="39" spans="1:26" s="18" customFormat="1" ht="11.25" customHeight="1">
      <c r="A39" s="56"/>
      <c r="B39" s="56" t="s">
        <v>62</v>
      </c>
      <c r="C39" s="53">
        <f t="shared" si="1"/>
        <v>2151</v>
      </c>
      <c r="D39" s="57">
        <v>40</v>
      </c>
      <c r="E39" s="58">
        <v>664</v>
      </c>
      <c r="F39" s="58">
        <v>20</v>
      </c>
      <c r="G39" s="58">
        <v>228</v>
      </c>
      <c r="H39" s="58">
        <v>23</v>
      </c>
      <c r="I39" s="58">
        <v>337</v>
      </c>
      <c r="J39" s="58">
        <v>23</v>
      </c>
      <c r="K39" s="58">
        <v>554</v>
      </c>
      <c r="L39" s="58">
        <v>11</v>
      </c>
      <c r="M39" s="58">
        <v>368</v>
      </c>
      <c r="N39" s="59"/>
      <c r="O39" s="59"/>
      <c r="P39" s="53"/>
      <c r="Q39" s="57"/>
      <c r="R39" s="58"/>
      <c r="S39" s="58"/>
      <c r="T39" s="58"/>
      <c r="U39" s="58"/>
      <c r="V39" s="58"/>
      <c r="W39" s="58"/>
      <c r="X39" s="58"/>
      <c r="Y39" s="58"/>
      <c r="Z39" s="58"/>
    </row>
    <row r="40" spans="1:26" s="18" customFormat="1" ht="11.25" customHeight="1">
      <c r="A40" s="56"/>
      <c r="B40" s="56" t="s">
        <v>63</v>
      </c>
      <c r="C40" s="53">
        <f t="shared" si="1"/>
        <v>2870</v>
      </c>
      <c r="D40" s="57">
        <v>43</v>
      </c>
      <c r="E40" s="58">
        <v>616</v>
      </c>
      <c r="F40" s="58">
        <v>22</v>
      </c>
      <c r="G40" s="58">
        <v>295</v>
      </c>
      <c r="H40" s="58">
        <v>36</v>
      </c>
      <c r="I40" s="58">
        <v>778</v>
      </c>
      <c r="J40" s="58">
        <v>24</v>
      </c>
      <c r="K40" s="58">
        <v>603</v>
      </c>
      <c r="L40" s="58">
        <v>21</v>
      </c>
      <c r="M40" s="58">
        <v>578</v>
      </c>
      <c r="N40" s="59" t="s">
        <v>64</v>
      </c>
      <c r="O40" s="59"/>
      <c r="P40" s="53">
        <f t="shared" si="0"/>
        <v>8324</v>
      </c>
      <c r="Q40" s="57">
        <v>98</v>
      </c>
      <c r="R40" s="58">
        <v>1372</v>
      </c>
      <c r="S40" s="58">
        <v>81</v>
      </c>
      <c r="T40" s="58">
        <v>753</v>
      </c>
      <c r="U40" s="58">
        <v>8</v>
      </c>
      <c r="V40" s="58">
        <v>231</v>
      </c>
      <c r="W40" s="58">
        <v>131</v>
      </c>
      <c r="X40" s="58">
        <v>2241</v>
      </c>
      <c r="Y40" s="58">
        <v>228</v>
      </c>
      <c r="Z40" s="58">
        <v>3727</v>
      </c>
    </row>
    <row r="41" spans="1:26" s="18" customFormat="1" ht="11.25" customHeight="1">
      <c r="A41" s="56"/>
      <c r="B41" s="56" t="s">
        <v>65</v>
      </c>
      <c r="C41" s="53">
        <f t="shared" si="1"/>
        <v>906</v>
      </c>
      <c r="D41" s="57">
        <v>10</v>
      </c>
      <c r="E41" s="58">
        <v>176</v>
      </c>
      <c r="F41" s="58">
        <v>18</v>
      </c>
      <c r="G41" s="58">
        <v>183</v>
      </c>
      <c r="H41" s="58">
        <v>3</v>
      </c>
      <c r="I41" s="58">
        <v>60</v>
      </c>
      <c r="J41" s="58">
        <v>16</v>
      </c>
      <c r="K41" s="58">
        <v>179</v>
      </c>
      <c r="L41" s="58">
        <v>15</v>
      </c>
      <c r="M41" s="58">
        <v>308</v>
      </c>
      <c r="N41" s="59"/>
      <c r="O41" s="59" t="s">
        <v>66</v>
      </c>
      <c r="P41" s="53">
        <f>R41+T41+X41+Z41</f>
        <v>1287</v>
      </c>
      <c r="Q41" s="57">
        <v>7</v>
      </c>
      <c r="R41" s="58">
        <v>72</v>
      </c>
      <c r="S41" s="58">
        <v>8</v>
      </c>
      <c r="T41" s="58">
        <v>87</v>
      </c>
      <c r="U41" s="58" t="s">
        <v>21</v>
      </c>
      <c r="V41" s="58" t="s">
        <v>21</v>
      </c>
      <c r="W41" s="58">
        <v>28</v>
      </c>
      <c r="X41" s="58">
        <v>373</v>
      </c>
      <c r="Y41" s="58">
        <v>55</v>
      </c>
      <c r="Z41" s="58">
        <v>755</v>
      </c>
    </row>
    <row r="42" spans="1:26" s="18" customFormat="1" ht="11.25" customHeight="1">
      <c r="A42" s="56"/>
      <c r="B42" s="56" t="s">
        <v>67</v>
      </c>
      <c r="C42" s="53">
        <f t="shared" si="1"/>
        <v>514</v>
      </c>
      <c r="D42" s="57">
        <v>4</v>
      </c>
      <c r="E42" s="58">
        <v>48</v>
      </c>
      <c r="F42" s="58">
        <v>3</v>
      </c>
      <c r="G42" s="58">
        <v>23</v>
      </c>
      <c r="H42" s="58">
        <v>2</v>
      </c>
      <c r="I42" s="58">
        <v>40</v>
      </c>
      <c r="J42" s="58">
        <v>4</v>
      </c>
      <c r="K42" s="58">
        <v>86</v>
      </c>
      <c r="L42" s="58">
        <v>8</v>
      </c>
      <c r="M42" s="58">
        <v>317</v>
      </c>
      <c r="N42" s="59"/>
      <c r="O42" s="59" t="s">
        <v>68</v>
      </c>
      <c r="P42" s="53">
        <f t="shared" si="0"/>
        <v>1133</v>
      </c>
      <c r="Q42" s="57">
        <v>25</v>
      </c>
      <c r="R42" s="58">
        <v>279</v>
      </c>
      <c r="S42" s="58">
        <v>23</v>
      </c>
      <c r="T42" s="58">
        <v>204</v>
      </c>
      <c r="U42" s="58">
        <v>7</v>
      </c>
      <c r="V42" s="58">
        <v>221</v>
      </c>
      <c r="W42" s="58">
        <v>16</v>
      </c>
      <c r="X42" s="58">
        <v>280</v>
      </c>
      <c r="Y42" s="58">
        <v>9</v>
      </c>
      <c r="Z42" s="58">
        <v>149</v>
      </c>
    </row>
    <row r="43" spans="1:26" s="18" customFormat="1" ht="11.25" customHeight="1">
      <c r="A43" s="56"/>
      <c r="B43" s="56" t="s">
        <v>69</v>
      </c>
      <c r="C43" s="53">
        <f t="shared" si="1"/>
        <v>1291</v>
      </c>
      <c r="D43" s="57">
        <v>29</v>
      </c>
      <c r="E43" s="58">
        <v>384</v>
      </c>
      <c r="F43" s="58">
        <v>19</v>
      </c>
      <c r="G43" s="58">
        <v>120</v>
      </c>
      <c r="H43" s="58">
        <v>9</v>
      </c>
      <c r="I43" s="58">
        <v>138</v>
      </c>
      <c r="J43" s="58">
        <v>41</v>
      </c>
      <c r="K43" s="58">
        <v>515</v>
      </c>
      <c r="L43" s="58">
        <v>12</v>
      </c>
      <c r="M43" s="58">
        <v>134</v>
      </c>
      <c r="N43" s="59"/>
      <c r="O43" s="59" t="s">
        <v>70</v>
      </c>
      <c r="P43" s="53">
        <f t="shared" si="0"/>
        <v>1122</v>
      </c>
      <c r="Q43" s="57">
        <v>31</v>
      </c>
      <c r="R43" s="58">
        <v>379</v>
      </c>
      <c r="S43" s="58">
        <v>18</v>
      </c>
      <c r="T43" s="58">
        <v>139</v>
      </c>
      <c r="U43" s="58">
        <v>1</v>
      </c>
      <c r="V43" s="58">
        <v>10</v>
      </c>
      <c r="W43" s="58">
        <v>18</v>
      </c>
      <c r="X43" s="58">
        <v>317</v>
      </c>
      <c r="Y43" s="58">
        <v>9</v>
      </c>
      <c r="Z43" s="58">
        <v>277</v>
      </c>
    </row>
    <row r="44" spans="1:26" s="18" customFormat="1" ht="11.25" customHeight="1">
      <c r="A44" s="56"/>
      <c r="B44" s="56" t="s">
        <v>71</v>
      </c>
      <c r="C44" s="53">
        <f t="shared" si="1"/>
        <v>4966</v>
      </c>
      <c r="D44" s="57">
        <v>66</v>
      </c>
      <c r="E44" s="58">
        <v>855</v>
      </c>
      <c r="F44" s="58">
        <v>58</v>
      </c>
      <c r="G44" s="58">
        <v>594</v>
      </c>
      <c r="H44" s="58">
        <v>39</v>
      </c>
      <c r="I44" s="58">
        <v>854</v>
      </c>
      <c r="J44" s="58">
        <v>80</v>
      </c>
      <c r="K44" s="58">
        <v>1675</v>
      </c>
      <c r="L44" s="58">
        <v>54</v>
      </c>
      <c r="M44" s="58">
        <v>988</v>
      </c>
      <c r="N44" s="59"/>
      <c r="O44" s="59" t="s">
        <v>72</v>
      </c>
      <c r="P44" s="53">
        <f>R44+T44+X44+Z44</f>
        <v>1640</v>
      </c>
      <c r="Q44" s="57">
        <v>10</v>
      </c>
      <c r="R44" s="58">
        <v>212</v>
      </c>
      <c r="S44" s="58">
        <v>8</v>
      </c>
      <c r="T44" s="58">
        <v>111</v>
      </c>
      <c r="U44" s="58" t="s">
        <v>21</v>
      </c>
      <c r="V44" s="58" t="s">
        <v>21</v>
      </c>
      <c r="W44" s="58">
        <v>25</v>
      </c>
      <c r="X44" s="58">
        <v>464</v>
      </c>
      <c r="Y44" s="58">
        <v>56</v>
      </c>
      <c r="Z44" s="58">
        <v>853</v>
      </c>
    </row>
    <row r="45" spans="1:26" s="18" customFormat="1" ht="11.25" customHeight="1">
      <c r="A45" s="56"/>
      <c r="B45" s="56" t="s">
        <v>73</v>
      </c>
      <c r="C45" s="53">
        <f>SUM(E45+G45+K45+M45)</f>
        <v>1805</v>
      </c>
      <c r="D45" s="57">
        <v>23</v>
      </c>
      <c r="E45" s="58">
        <v>327</v>
      </c>
      <c r="F45" s="58">
        <v>16</v>
      </c>
      <c r="G45" s="58">
        <v>133</v>
      </c>
      <c r="H45" s="58" t="s">
        <v>21</v>
      </c>
      <c r="I45" s="58" t="s">
        <v>21</v>
      </c>
      <c r="J45" s="58">
        <v>25</v>
      </c>
      <c r="K45" s="58">
        <v>382</v>
      </c>
      <c r="L45" s="58">
        <v>53</v>
      </c>
      <c r="M45" s="58">
        <v>963</v>
      </c>
      <c r="N45" s="59"/>
      <c r="O45" s="59" t="s">
        <v>74</v>
      </c>
      <c r="P45" s="53">
        <f>Z45</f>
        <v>8</v>
      </c>
      <c r="Q45" s="57" t="s">
        <v>202</v>
      </c>
      <c r="R45" s="58" t="s">
        <v>21</v>
      </c>
      <c r="S45" s="58" t="s">
        <v>21</v>
      </c>
      <c r="T45" s="58" t="s">
        <v>21</v>
      </c>
      <c r="U45" s="58" t="s">
        <v>21</v>
      </c>
      <c r="V45" s="58" t="s">
        <v>21</v>
      </c>
      <c r="W45" s="58" t="s">
        <v>21</v>
      </c>
      <c r="X45" s="58" t="s">
        <v>21</v>
      </c>
      <c r="Y45" s="58">
        <v>1</v>
      </c>
      <c r="Z45" s="58">
        <v>8</v>
      </c>
    </row>
    <row r="46" spans="1:26" s="18" customFormat="1" ht="11.25" customHeight="1">
      <c r="A46" s="56"/>
      <c r="B46" s="56" t="s">
        <v>75</v>
      </c>
      <c r="C46" s="53">
        <f>M46</f>
        <v>191</v>
      </c>
      <c r="D46" s="57" t="s">
        <v>21</v>
      </c>
      <c r="E46" s="58" t="s">
        <v>21</v>
      </c>
      <c r="F46" s="58" t="s">
        <v>21</v>
      </c>
      <c r="G46" s="58" t="s">
        <v>21</v>
      </c>
      <c r="H46" s="58" t="s">
        <v>21</v>
      </c>
      <c r="I46" s="58" t="s">
        <v>21</v>
      </c>
      <c r="J46" s="58" t="s">
        <v>21</v>
      </c>
      <c r="K46" s="58" t="s">
        <v>21</v>
      </c>
      <c r="L46" s="58">
        <v>37</v>
      </c>
      <c r="M46" s="58">
        <v>191</v>
      </c>
      <c r="N46" s="59"/>
      <c r="O46" s="59" t="s">
        <v>76</v>
      </c>
      <c r="P46" s="53">
        <f>R46+T46+X46+Z46</f>
        <v>1197</v>
      </c>
      <c r="Q46" s="57">
        <v>3</v>
      </c>
      <c r="R46" s="58">
        <v>30</v>
      </c>
      <c r="S46" s="58">
        <v>6</v>
      </c>
      <c r="T46" s="58">
        <v>88</v>
      </c>
      <c r="U46" s="58" t="s">
        <v>21</v>
      </c>
      <c r="V46" s="58" t="s">
        <v>21</v>
      </c>
      <c r="W46" s="58">
        <v>15</v>
      </c>
      <c r="X46" s="58">
        <v>161</v>
      </c>
      <c r="Y46" s="58">
        <v>61</v>
      </c>
      <c r="Z46" s="58">
        <v>918</v>
      </c>
    </row>
    <row r="47" spans="1:26" s="18" customFormat="1" ht="11.25" customHeight="1">
      <c r="A47" s="56"/>
      <c r="B47" s="56" t="s">
        <v>77</v>
      </c>
      <c r="C47" s="53">
        <f>SUM(E47+G47+M47)</f>
        <v>481</v>
      </c>
      <c r="D47" s="57">
        <v>5</v>
      </c>
      <c r="E47" s="58">
        <v>62</v>
      </c>
      <c r="F47" s="58">
        <v>9</v>
      </c>
      <c r="G47" s="58">
        <v>81</v>
      </c>
      <c r="H47" s="58" t="s">
        <v>21</v>
      </c>
      <c r="I47" s="58" t="s">
        <v>21</v>
      </c>
      <c r="J47" s="58" t="s">
        <v>21</v>
      </c>
      <c r="K47" s="58" t="s">
        <v>21</v>
      </c>
      <c r="L47" s="58">
        <v>16</v>
      </c>
      <c r="M47" s="58">
        <v>338</v>
      </c>
      <c r="N47" s="59"/>
      <c r="O47" s="59" t="s">
        <v>78</v>
      </c>
      <c r="P47" s="53">
        <f>R47+T47+X47+Z47</f>
        <v>612</v>
      </c>
      <c r="Q47" s="57">
        <v>8</v>
      </c>
      <c r="R47" s="58">
        <v>161</v>
      </c>
      <c r="S47" s="58">
        <v>8</v>
      </c>
      <c r="T47" s="58">
        <v>50</v>
      </c>
      <c r="U47" s="58" t="s">
        <v>21</v>
      </c>
      <c r="V47" s="58" t="s">
        <v>21</v>
      </c>
      <c r="W47" s="58">
        <v>5</v>
      </c>
      <c r="X47" s="58">
        <v>124</v>
      </c>
      <c r="Y47" s="58">
        <v>15</v>
      </c>
      <c r="Z47" s="58">
        <v>277</v>
      </c>
    </row>
    <row r="48" spans="1:26" s="18" customFormat="1" ht="11.25" customHeight="1">
      <c r="A48" s="56"/>
      <c r="B48" s="56" t="s">
        <v>79</v>
      </c>
      <c r="C48" s="53">
        <f t="shared" si="1"/>
        <v>3553</v>
      </c>
      <c r="D48" s="57">
        <v>23</v>
      </c>
      <c r="E48" s="58">
        <v>450</v>
      </c>
      <c r="F48" s="58">
        <v>29</v>
      </c>
      <c r="G48" s="58">
        <v>761</v>
      </c>
      <c r="H48" s="58">
        <v>5</v>
      </c>
      <c r="I48" s="58">
        <v>43</v>
      </c>
      <c r="J48" s="58">
        <v>34</v>
      </c>
      <c r="K48" s="58">
        <v>682</v>
      </c>
      <c r="L48" s="58">
        <v>89</v>
      </c>
      <c r="M48" s="58">
        <v>1617</v>
      </c>
      <c r="N48" s="59"/>
      <c r="O48" s="59" t="s">
        <v>80</v>
      </c>
      <c r="P48" s="53">
        <f>R48+T48+X48+Z48</f>
        <v>1325</v>
      </c>
      <c r="Q48" s="57">
        <v>14</v>
      </c>
      <c r="R48" s="58">
        <v>239</v>
      </c>
      <c r="S48" s="58">
        <v>10</v>
      </c>
      <c r="T48" s="58">
        <v>74</v>
      </c>
      <c r="U48" s="58" t="s">
        <v>21</v>
      </c>
      <c r="V48" s="58" t="s">
        <v>21</v>
      </c>
      <c r="W48" s="58">
        <v>24</v>
      </c>
      <c r="X48" s="58">
        <v>522</v>
      </c>
      <c r="Y48" s="58">
        <v>22</v>
      </c>
      <c r="Z48" s="58">
        <v>490</v>
      </c>
    </row>
    <row r="49" spans="1:26" s="18" customFormat="1" ht="11.25" customHeight="1">
      <c r="A49" s="56"/>
      <c r="B49" s="56" t="s">
        <v>81</v>
      </c>
      <c r="C49" s="53">
        <f t="shared" si="1"/>
        <v>1158</v>
      </c>
      <c r="D49" s="57">
        <v>4</v>
      </c>
      <c r="E49" s="58">
        <v>45</v>
      </c>
      <c r="F49" s="58">
        <v>20</v>
      </c>
      <c r="G49" s="58">
        <v>534</v>
      </c>
      <c r="H49" s="58">
        <v>6</v>
      </c>
      <c r="I49" s="58">
        <v>223</v>
      </c>
      <c r="J49" s="58">
        <v>9</v>
      </c>
      <c r="K49" s="58">
        <v>147</v>
      </c>
      <c r="L49" s="58">
        <v>13</v>
      </c>
      <c r="M49" s="58">
        <v>209</v>
      </c>
      <c r="N49" s="59"/>
      <c r="O49" s="59"/>
      <c r="P49" s="53"/>
      <c r="Q49" s="57"/>
      <c r="R49" s="58"/>
      <c r="S49" s="58"/>
      <c r="T49" s="58"/>
      <c r="U49" s="58"/>
      <c r="V49" s="58"/>
      <c r="W49" s="58"/>
      <c r="X49" s="58"/>
      <c r="Y49" s="58"/>
      <c r="Z49" s="58"/>
    </row>
    <row r="50" spans="1:26" s="18" customFormat="1" ht="11.25" customHeight="1">
      <c r="A50" s="56"/>
      <c r="B50" s="56" t="s">
        <v>82</v>
      </c>
      <c r="C50" s="53">
        <f t="shared" si="1"/>
        <v>1140</v>
      </c>
      <c r="D50" s="57">
        <v>29</v>
      </c>
      <c r="E50" s="58">
        <v>597</v>
      </c>
      <c r="F50" s="58">
        <v>7</v>
      </c>
      <c r="G50" s="58">
        <v>27</v>
      </c>
      <c r="H50" s="58">
        <v>1</v>
      </c>
      <c r="I50" s="58">
        <v>5</v>
      </c>
      <c r="J50" s="58">
        <v>11</v>
      </c>
      <c r="K50" s="58">
        <v>180</v>
      </c>
      <c r="L50" s="58">
        <v>27</v>
      </c>
      <c r="M50" s="58">
        <v>331</v>
      </c>
      <c r="N50" s="59" t="s">
        <v>83</v>
      </c>
      <c r="O50" s="59"/>
      <c r="P50" s="53">
        <f t="shared" si="0"/>
        <v>8172</v>
      </c>
      <c r="Q50" s="57">
        <v>92</v>
      </c>
      <c r="R50" s="58">
        <v>1627</v>
      </c>
      <c r="S50" s="58">
        <v>46</v>
      </c>
      <c r="T50" s="58">
        <v>400</v>
      </c>
      <c r="U50" s="58">
        <v>56</v>
      </c>
      <c r="V50" s="58">
        <v>1045</v>
      </c>
      <c r="W50" s="58">
        <v>91</v>
      </c>
      <c r="X50" s="58">
        <v>1882</v>
      </c>
      <c r="Y50" s="58">
        <v>96</v>
      </c>
      <c r="Z50" s="58">
        <v>3218</v>
      </c>
    </row>
    <row r="51" spans="1:26" s="18" customFormat="1" ht="11.25" customHeight="1">
      <c r="A51" s="56"/>
      <c r="B51" s="56" t="s">
        <v>203</v>
      </c>
      <c r="C51" s="53">
        <f>SUM(E51+G51+K51+M51)</f>
        <v>1667</v>
      </c>
      <c r="D51" s="57">
        <v>27</v>
      </c>
      <c r="E51" s="58">
        <v>473</v>
      </c>
      <c r="F51" s="58">
        <v>2</v>
      </c>
      <c r="G51" s="58">
        <v>120</v>
      </c>
      <c r="H51" s="58" t="s">
        <v>21</v>
      </c>
      <c r="I51" s="58" t="s">
        <v>21</v>
      </c>
      <c r="J51" s="58">
        <v>24</v>
      </c>
      <c r="K51" s="58">
        <v>598</v>
      </c>
      <c r="L51" s="58">
        <v>19</v>
      </c>
      <c r="M51" s="58">
        <v>476</v>
      </c>
      <c r="N51" s="59"/>
      <c r="O51" s="59" t="s">
        <v>84</v>
      </c>
      <c r="P51" s="53">
        <f t="shared" si="0"/>
        <v>1290</v>
      </c>
      <c r="Q51" s="57">
        <v>14</v>
      </c>
      <c r="R51" s="58">
        <v>141</v>
      </c>
      <c r="S51" s="58">
        <v>5</v>
      </c>
      <c r="T51" s="58">
        <v>57</v>
      </c>
      <c r="U51" s="58">
        <v>4</v>
      </c>
      <c r="V51" s="58">
        <v>95</v>
      </c>
      <c r="W51" s="58">
        <v>22</v>
      </c>
      <c r="X51" s="58">
        <v>337</v>
      </c>
      <c r="Y51" s="58">
        <v>33</v>
      </c>
      <c r="Z51" s="58">
        <v>660</v>
      </c>
    </row>
    <row r="52" spans="1:26" s="18" customFormat="1" ht="11.25" customHeight="1">
      <c r="A52" s="56"/>
      <c r="B52" s="56" t="s">
        <v>85</v>
      </c>
      <c r="C52" s="53">
        <f t="shared" si="1"/>
        <v>898</v>
      </c>
      <c r="D52" s="57">
        <v>19</v>
      </c>
      <c r="E52" s="58">
        <v>361</v>
      </c>
      <c r="F52" s="58">
        <v>13</v>
      </c>
      <c r="G52" s="58">
        <v>93</v>
      </c>
      <c r="H52" s="58">
        <v>4</v>
      </c>
      <c r="I52" s="58">
        <v>59</v>
      </c>
      <c r="J52" s="58">
        <v>5</v>
      </c>
      <c r="K52" s="58">
        <v>55</v>
      </c>
      <c r="L52" s="58">
        <v>16</v>
      </c>
      <c r="M52" s="58">
        <v>330</v>
      </c>
      <c r="N52" s="59"/>
      <c r="O52" s="59" t="s">
        <v>86</v>
      </c>
      <c r="P52" s="53">
        <f t="shared" si="0"/>
        <v>975</v>
      </c>
      <c r="Q52" s="57">
        <v>16</v>
      </c>
      <c r="R52" s="58">
        <v>160</v>
      </c>
      <c r="S52" s="58">
        <v>9</v>
      </c>
      <c r="T52" s="58">
        <v>36</v>
      </c>
      <c r="U52" s="58">
        <v>11</v>
      </c>
      <c r="V52" s="58">
        <v>168</v>
      </c>
      <c r="W52" s="58">
        <v>9</v>
      </c>
      <c r="X52" s="58">
        <v>185</v>
      </c>
      <c r="Y52" s="58">
        <v>19</v>
      </c>
      <c r="Z52" s="58">
        <v>426</v>
      </c>
    </row>
    <row r="53" spans="1:26" s="18" customFormat="1" ht="11.25" customHeight="1">
      <c r="A53" s="56"/>
      <c r="B53" s="56" t="s">
        <v>87</v>
      </c>
      <c r="C53" s="53">
        <f t="shared" si="1"/>
        <v>2902</v>
      </c>
      <c r="D53" s="57">
        <v>26</v>
      </c>
      <c r="E53" s="58">
        <v>319</v>
      </c>
      <c r="F53" s="58">
        <v>19</v>
      </c>
      <c r="G53" s="58">
        <v>599</v>
      </c>
      <c r="H53" s="58">
        <v>6</v>
      </c>
      <c r="I53" s="58">
        <v>155</v>
      </c>
      <c r="J53" s="58">
        <v>29</v>
      </c>
      <c r="K53" s="58">
        <v>771</v>
      </c>
      <c r="L53" s="58">
        <v>46</v>
      </c>
      <c r="M53" s="58">
        <v>1058</v>
      </c>
      <c r="N53" s="59"/>
      <c r="O53" s="59" t="s">
        <v>88</v>
      </c>
      <c r="P53" s="53">
        <f t="shared" si="0"/>
        <v>306</v>
      </c>
      <c r="Q53" s="57">
        <v>4</v>
      </c>
      <c r="R53" s="58">
        <v>47</v>
      </c>
      <c r="S53" s="58">
        <v>3</v>
      </c>
      <c r="T53" s="58">
        <v>12</v>
      </c>
      <c r="U53" s="58">
        <v>9</v>
      </c>
      <c r="V53" s="58">
        <v>104</v>
      </c>
      <c r="W53" s="58">
        <v>7</v>
      </c>
      <c r="X53" s="58">
        <v>92</v>
      </c>
      <c r="Y53" s="58">
        <v>6</v>
      </c>
      <c r="Z53" s="58">
        <v>51</v>
      </c>
    </row>
    <row r="54" spans="1:26" s="18" customFormat="1" ht="11.25" customHeight="1">
      <c r="A54" s="56"/>
      <c r="B54" s="56" t="s">
        <v>204</v>
      </c>
      <c r="C54" s="53">
        <f t="shared" si="1"/>
        <v>1718</v>
      </c>
      <c r="D54" s="57">
        <v>28</v>
      </c>
      <c r="E54" s="58">
        <v>311</v>
      </c>
      <c r="F54" s="58">
        <v>23</v>
      </c>
      <c r="G54" s="58">
        <v>221</v>
      </c>
      <c r="H54" s="58">
        <v>19</v>
      </c>
      <c r="I54" s="58">
        <v>386</v>
      </c>
      <c r="J54" s="58">
        <v>26</v>
      </c>
      <c r="K54" s="58">
        <v>314</v>
      </c>
      <c r="L54" s="58">
        <v>26</v>
      </c>
      <c r="M54" s="58">
        <v>486</v>
      </c>
      <c r="N54" s="59"/>
      <c r="O54" s="59" t="s">
        <v>89</v>
      </c>
      <c r="P54" s="53">
        <f t="shared" si="0"/>
        <v>1702</v>
      </c>
      <c r="Q54" s="57">
        <v>19</v>
      </c>
      <c r="R54" s="58">
        <v>431</v>
      </c>
      <c r="S54" s="58">
        <v>2</v>
      </c>
      <c r="T54" s="58">
        <v>12</v>
      </c>
      <c r="U54" s="58">
        <v>4</v>
      </c>
      <c r="V54" s="58">
        <v>80</v>
      </c>
      <c r="W54" s="58">
        <v>30</v>
      </c>
      <c r="X54" s="58">
        <v>741</v>
      </c>
      <c r="Y54" s="58">
        <v>12</v>
      </c>
      <c r="Z54" s="58">
        <v>438</v>
      </c>
    </row>
    <row r="55" spans="1:26" s="18" customFormat="1" ht="11.25" customHeight="1">
      <c r="A55" s="56"/>
      <c r="B55" s="56" t="s">
        <v>90</v>
      </c>
      <c r="C55" s="53">
        <f t="shared" si="1"/>
        <v>2306</v>
      </c>
      <c r="D55" s="57">
        <v>13</v>
      </c>
      <c r="E55" s="58">
        <v>163</v>
      </c>
      <c r="F55" s="58">
        <v>14</v>
      </c>
      <c r="G55" s="58">
        <v>237</v>
      </c>
      <c r="H55" s="58">
        <v>6</v>
      </c>
      <c r="I55" s="58">
        <v>116</v>
      </c>
      <c r="J55" s="58">
        <v>34</v>
      </c>
      <c r="K55" s="58">
        <v>965</v>
      </c>
      <c r="L55" s="58">
        <v>50</v>
      </c>
      <c r="M55" s="58">
        <v>825</v>
      </c>
      <c r="N55" s="59"/>
      <c r="O55" s="59" t="s">
        <v>91</v>
      </c>
      <c r="P55" s="53">
        <f t="shared" si="0"/>
        <v>2104</v>
      </c>
      <c r="Q55" s="57">
        <v>15</v>
      </c>
      <c r="R55" s="58">
        <v>268</v>
      </c>
      <c r="S55" s="58">
        <v>12</v>
      </c>
      <c r="T55" s="58">
        <v>160</v>
      </c>
      <c r="U55" s="58">
        <v>13</v>
      </c>
      <c r="V55" s="58">
        <v>277</v>
      </c>
      <c r="W55" s="58">
        <v>11</v>
      </c>
      <c r="X55" s="58">
        <v>177</v>
      </c>
      <c r="Y55" s="58">
        <v>15</v>
      </c>
      <c r="Z55" s="58">
        <v>1222</v>
      </c>
    </row>
    <row r="56" spans="1:26" s="18" customFormat="1" ht="11.25" customHeight="1">
      <c r="A56" s="56"/>
      <c r="B56" s="56" t="s">
        <v>92</v>
      </c>
      <c r="C56" s="53">
        <f t="shared" si="1"/>
        <v>1538</v>
      </c>
      <c r="D56" s="57">
        <v>20</v>
      </c>
      <c r="E56" s="58">
        <v>244</v>
      </c>
      <c r="F56" s="58">
        <v>12</v>
      </c>
      <c r="G56" s="58">
        <v>214</v>
      </c>
      <c r="H56" s="58">
        <v>12</v>
      </c>
      <c r="I56" s="58">
        <v>291</v>
      </c>
      <c r="J56" s="58">
        <v>18</v>
      </c>
      <c r="K56" s="58">
        <v>342</v>
      </c>
      <c r="L56" s="58">
        <v>23</v>
      </c>
      <c r="M56" s="58">
        <v>447</v>
      </c>
      <c r="N56" s="59"/>
      <c r="O56" s="59" t="s">
        <v>93</v>
      </c>
      <c r="P56" s="53">
        <f t="shared" si="0"/>
        <v>1795</v>
      </c>
      <c r="Q56" s="57">
        <v>24</v>
      </c>
      <c r="R56" s="58">
        <v>580</v>
      </c>
      <c r="S56" s="58">
        <v>15</v>
      </c>
      <c r="T56" s="58">
        <v>123</v>
      </c>
      <c r="U56" s="58">
        <v>15</v>
      </c>
      <c r="V56" s="58">
        <v>321</v>
      </c>
      <c r="W56" s="58">
        <v>12</v>
      </c>
      <c r="X56" s="58">
        <v>350</v>
      </c>
      <c r="Y56" s="58">
        <v>11</v>
      </c>
      <c r="Z56" s="58">
        <v>421</v>
      </c>
    </row>
    <row r="57" spans="1:26" s="18" customFormat="1" ht="11.25" customHeight="1">
      <c r="A57" s="56"/>
      <c r="B57" s="56" t="s">
        <v>94</v>
      </c>
      <c r="C57" s="53">
        <f>SUM(E57+G57+K57+M57)</f>
        <v>1381</v>
      </c>
      <c r="D57" s="57">
        <v>14</v>
      </c>
      <c r="E57" s="58">
        <v>300</v>
      </c>
      <c r="F57" s="58">
        <v>4</v>
      </c>
      <c r="G57" s="58">
        <v>46</v>
      </c>
      <c r="H57" s="58" t="s">
        <v>21</v>
      </c>
      <c r="I57" s="58" t="s">
        <v>21</v>
      </c>
      <c r="J57" s="58">
        <v>21</v>
      </c>
      <c r="K57" s="58">
        <v>478</v>
      </c>
      <c r="L57" s="58">
        <v>24</v>
      </c>
      <c r="M57" s="58">
        <v>557</v>
      </c>
      <c r="N57" s="59"/>
      <c r="O57" s="59"/>
      <c r="P57" s="53"/>
      <c r="Q57" s="57"/>
      <c r="R57" s="58"/>
      <c r="S57" s="58"/>
      <c r="T57" s="58"/>
      <c r="U57" s="58"/>
      <c r="V57" s="58"/>
      <c r="W57" s="58"/>
      <c r="X57" s="58"/>
      <c r="Y57" s="58"/>
      <c r="Z57" s="58"/>
    </row>
    <row r="58" spans="1:26" s="18" customFormat="1" ht="11.25" customHeight="1">
      <c r="A58" s="56"/>
      <c r="B58" s="56"/>
      <c r="C58" s="53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9" t="s">
        <v>95</v>
      </c>
      <c r="O58" s="59"/>
      <c r="P58" s="53">
        <f t="shared" si="0"/>
        <v>4779</v>
      </c>
      <c r="Q58" s="57">
        <v>74</v>
      </c>
      <c r="R58" s="58">
        <v>1174</v>
      </c>
      <c r="S58" s="58">
        <v>57</v>
      </c>
      <c r="T58" s="58">
        <v>684</v>
      </c>
      <c r="U58" s="58">
        <v>21</v>
      </c>
      <c r="V58" s="58">
        <v>302</v>
      </c>
      <c r="W58" s="58">
        <v>53</v>
      </c>
      <c r="X58" s="58">
        <v>1217</v>
      </c>
      <c r="Y58" s="58">
        <v>55</v>
      </c>
      <c r="Z58" s="58">
        <v>1402</v>
      </c>
    </row>
    <row r="59" spans="1:26" s="18" customFormat="1" ht="11.25" customHeight="1">
      <c r="A59" s="56" t="s">
        <v>96</v>
      </c>
      <c r="B59" s="56"/>
      <c r="C59" s="53">
        <f t="shared" si="1"/>
        <v>41665</v>
      </c>
      <c r="D59" s="57">
        <v>440</v>
      </c>
      <c r="E59" s="58">
        <v>6864</v>
      </c>
      <c r="F59" s="58">
        <v>331</v>
      </c>
      <c r="G59" s="58">
        <v>6663</v>
      </c>
      <c r="H59" s="58">
        <v>49</v>
      </c>
      <c r="I59" s="58">
        <v>896</v>
      </c>
      <c r="J59" s="58">
        <v>402</v>
      </c>
      <c r="K59" s="58">
        <v>10334</v>
      </c>
      <c r="L59" s="58">
        <v>709</v>
      </c>
      <c r="M59" s="58">
        <v>16908</v>
      </c>
      <c r="N59" s="59"/>
      <c r="O59" s="59" t="s">
        <v>97</v>
      </c>
      <c r="P59" s="53">
        <f t="shared" si="0"/>
        <v>1259</v>
      </c>
      <c r="Q59" s="57">
        <v>19</v>
      </c>
      <c r="R59" s="58">
        <v>428</v>
      </c>
      <c r="S59" s="58">
        <v>7</v>
      </c>
      <c r="T59" s="58">
        <v>61</v>
      </c>
      <c r="U59" s="58">
        <v>5</v>
      </c>
      <c r="V59" s="58">
        <v>103</v>
      </c>
      <c r="W59" s="58">
        <v>12</v>
      </c>
      <c r="X59" s="58">
        <v>240</v>
      </c>
      <c r="Y59" s="58">
        <v>17</v>
      </c>
      <c r="Z59" s="58">
        <v>427</v>
      </c>
    </row>
    <row r="60" spans="1:26" s="18" customFormat="1" ht="11.25" customHeight="1">
      <c r="A60" s="56"/>
      <c r="B60" s="56" t="s">
        <v>98</v>
      </c>
      <c r="C60" s="53">
        <f t="shared" si="1"/>
        <v>5839</v>
      </c>
      <c r="D60" s="57">
        <v>68</v>
      </c>
      <c r="E60" s="58">
        <v>932</v>
      </c>
      <c r="F60" s="58">
        <v>41</v>
      </c>
      <c r="G60" s="58">
        <v>1017</v>
      </c>
      <c r="H60" s="58">
        <v>1</v>
      </c>
      <c r="I60" s="58">
        <v>11</v>
      </c>
      <c r="J60" s="58">
        <v>67</v>
      </c>
      <c r="K60" s="58">
        <v>1607</v>
      </c>
      <c r="L60" s="58">
        <v>108</v>
      </c>
      <c r="M60" s="58">
        <v>2272</v>
      </c>
      <c r="N60" s="59"/>
      <c r="O60" s="59" t="s">
        <v>99</v>
      </c>
      <c r="P60" s="53">
        <f t="shared" si="0"/>
        <v>2656</v>
      </c>
      <c r="Q60" s="57">
        <v>35</v>
      </c>
      <c r="R60" s="58">
        <v>544</v>
      </c>
      <c r="S60" s="58">
        <v>32</v>
      </c>
      <c r="T60" s="58">
        <v>449</v>
      </c>
      <c r="U60" s="58">
        <v>11</v>
      </c>
      <c r="V60" s="58">
        <v>158</v>
      </c>
      <c r="W60" s="58">
        <v>33</v>
      </c>
      <c r="X60" s="58">
        <v>731</v>
      </c>
      <c r="Y60" s="58">
        <v>30</v>
      </c>
      <c r="Z60" s="58">
        <v>774</v>
      </c>
    </row>
    <row r="61" spans="1:26" s="18" customFormat="1" ht="11.25" customHeight="1">
      <c r="A61" s="56"/>
      <c r="B61" s="56" t="s">
        <v>100</v>
      </c>
      <c r="C61" s="53">
        <f>SUM(E61+G61+K61+M61)</f>
        <v>6417</v>
      </c>
      <c r="D61" s="57">
        <v>38</v>
      </c>
      <c r="E61" s="58">
        <v>756</v>
      </c>
      <c r="F61" s="58">
        <v>41</v>
      </c>
      <c r="G61" s="58">
        <v>867</v>
      </c>
      <c r="H61" s="58" t="s">
        <v>21</v>
      </c>
      <c r="I61" s="58" t="s">
        <v>21</v>
      </c>
      <c r="J61" s="58">
        <v>39</v>
      </c>
      <c r="K61" s="58">
        <v>1267</v>
      </c>
      <c r="L61" s="58">
        <v>130</v>
      </c>
      <c r="M61" s="58">
        <v>3527</v>
      </c>
      <c r="N61" s="59"/>
      <c r="O61" s="59" t="s">
        <v>101</v>
      </c>
      <c r="P61" s="53">
        <f t="shared" si="0"/>
        <v>864</v>
      </c>
      <c r="Q61" s="57">
        <v>20</v>
      </c>
      <c r="R61" s="58">
        <v>202</v>
      </c>
      <c r="S61" s="58">
        <v>18</v>
      </c>
      <c r="T61" s="58">
        <v>174</v>
      </c>
      <c r="U61" s="58">
        <v>5</v>
      </c>
      <c r="V61" s="58">
        <v>41</v>
      </c>
      <c r="W61" s="58">
        <v>8</v>
      </c>
      <c r="X61" s="58">
        <v>246</v>
      </c>
      <c r="Y61" s="58">
        <v>8</v>
      </c>
      <c r="Z61" s="58">
        <v>201</v>
      </c>
    </row>
    <row r="62" spans="1:26" s="18" customFormat="1" ht="11.25" customHeight="1">
      <c r="A62" s="56"/>
      <c r="B62" s="56" t="s">
        <v>205</v>
      </c>
      <c r="C62" s="53">
        <f>SUM(E62+G62+K62+M62)</f>
        <v>1648</v>
      </c>
      <c r="D62" s="57">
        <v>6</v>
      </c>
      <c r="E62" s="58">
        <v>55</v>
      </c>
      <c r="F62" s="58">
        <v>10</v>
      </c>
      <c r="G62" s="58">
        <v>168</v>
      </c>
      <c r="H62" s="58" t="s">
        <v>21</v>
      </c>
      <c r="I62" s="58" t="s">
        <v>21</v>
      </c>
      <c r="J62" s="58">
        <v>7</v>
      </c>
      <c r="K62" s="58">
        <v>162</v>
      </c>
      <c r="L62" s="58">
        <v>69</v>
      </c>
      <c r="M62" s="58">
        <v>1263</v>
      </c>
      <c r="N62" s="59"/>
      <c r="O62" s="59"/>
      <c r="P62" s="53"/>
      <c r="Q62" s="57"/>
      <c r="R62" s="58"/>
      <c r="S62" s="58"/>
      <c r="T62" s="58"/>
      <c r="U62" s="58"/>
      <c r="V62" s="58"/>
      <c r="W62" s="58"/>
      <c r="X62" s="58"/>
      <c r="Y62" s="58"/>
      <c r="Z62" s="58"/>
    </row>
    <row r="63" spans="1:26" s="18" customFormat="1" ht="11.25" customHeight="1">
      <c r="A63" s="56"/>
      <c r="B63" s="56" t="s">
        <v>102</v>
      </c>
      <c r="C63" s="53">
        <f>SUM(E63+G63+K63+M63)</f>
        <v>1397</v>
      </c>
      <c r="D63" s="57">
        <v>4</v>
      </c>
      <c r="E63" s="58">
        <v>66</v>
      </c>
      <c r="F63" s="58">
        <v>13</v>
      </c>
      <c r="G63" s="58">
        <v>179</v>
      </c>
      <c r="H63" s="58" t="s">
        <v>21</v>
      </c>
      <c r="I63" s="58" t="s">
        <v>21</v>
      </c>
      <c r="J63" s="58">
        <v>27</v>
      </c>
      <c r="K63" s="58">
        <v>381</v>
      </c>
      <c r="L63" s="58">
        <v>48</v>
      </c>
      <c r="M63" s="58">
        <v>771</v>
      </c>
      <c r="N63" s="59" t="s">
        <v>103</v>
      </c>
      <c r="O63" s="59"/>
      <c r="P63" s="53">
        <f t="shared" si="0"/>
        <v>4121</v>
      </c>
      <c r="Q63" s="57">
        <v>65</v>
      </c>
      <c r="R63" s="58">
        <v>924</v>
      </c>
      <c r="S63" s="58">
        <v>47</v>
      </c>
      <c r="T63" s="58">
        <v>500</v>
      </c>
      <c r="U63" s="58">
        <v>40</v>
      </c>
      <c r="V63" s="58">
        <v>526</v>
      </c>
      <c r="W63" s="58">
        <v>50</v>
      </c>
      <c r="X63" s="58">
        <v>1026</v>
      </c>
      <c r="Y63" s="58">
        <v>50</v>
      </c>
      <c r="Z63" s="58">
        <v>1145</v>
      </c>
    </row>
    <row r="64" spans="1:26" s="18" customFormat="1" ht="11.25" customHeight="1">
      <c r="A64" s="56"/>
      <c r="B64" s="56" t="s">
        <v>104</v>
      </c>
      <c r="C64" s="53">
        <f>SUM(E64+G64+K64+M64)</f>
        <v>4991</v>
      </c>
      <c r="D64" s="57">
        <v>46</v>
      </c>
      <c r="E64" s="58">
        <v>512</v>
      </c>
      <c r="F64" s="58">
        <v>43</v>
      </c>
      <c r="G64" s="58">
        <v>909</v>
      </c>
      <c r="H64" s="58" t="s">
        <v>21</v>
      </c>
      <c r="I64" s="58" t="s">
        <v>21</v>
      </c>
      <c r="J64" s="58">
        <v>29</v>
      </c>
      <c r="K64" s="58">
        <v>1151</v>
      </c>
      <c r="L64" s="58">
        <v>83</v>
      </c>
      <c r="M64" s="58">
        <v>2419</v>
      </c>
      <c r="N64" s="59"/>
      <c r="O64" s="59" t="s">
        <v>105</v>
      </c>
      <c r="P64" s="53">
        <f t="shared" si="0"/>
        <v>779</v>
      </c>
      <c r="Q64" s="57">
        <v>9</v>
      </c>
      <c r="R64" s="58">
        <v>122</v>
      </c>
      <c r="S64" s="58">
        <v>10</v>
      </c>
      <c r="T64" s="58">
        <v>70</v>
      </c>
      <c r="U64" s="58">
        <v>14</v>
      </c>
      <c r="V64" s="58">
        <v>221</v>
      </c>
      <c r="W64" s="58">
        <v>6</v>
      </c>
      <c r="X64" s="58">
        <v>132</v>
      </c>
      <c r="Y64" s="58">
        <v>8</v>
      </c>
      <c r="Z64" s="58">
        <v>234</v>
      </c>
    </row>
    <row r="65" spans="1:26" s="18" customFormat="1" ht="11.25" customHeight="1">
      <c r="A65" s="56"/>
      <c r="B65" s="56" t="s">
        <v>106</v>
      </c>
      <c r="C65" s="53">
        <f>SUM(E65+G65+K65+M65)</f>
        <v>3227</v>
      </c>
      <c r="D65" s="57">
        <v>23</v>
      </c>
      <c r="E65" s="58">
        <v>266</v>
      </c>
      <c r="F65" s="58">
        <v>25</v>
      </c>
      <c r="G65" s="58">
        <v>526</v>
      </c>
      <c r="H65" s="58" t="s">
        <v>21</v>
      </c>
      <c r="I65" s="58" t="s">
        <v>21</v>
      </c>
      <c r="J65" s="58">
        <v>23</v>
      </c>
      <c r="K65" s="58">
        <v>952</v>
      </c>
      <c r="L65" s="58">
        <v>62</v>
      </c>
      <c r="M65" s="58">
        <v>1483</v>
      </c>
      <c r="N65" s="60"/>
      <c r="O65" s="60" t="s">
        <v>107</v>
      </c>
      <c r="P65" s="53">
        <f t="shared" si="0"/>
        <v>2025</v>
      </c>
      <c r="Q65" s="57">
        <v>38</v>
      </c>
      <c r="R65" s="57">
        <v>557</v>
      </c>
      <c r="S65" s="57">
        <v>26</v>
      </c>
      <c r="T65" s="57">
        <v>295</v>
      </c>
      <c r="U65" s="57">
        <v>13</v>
      </c>
      <c r="V65" s="57">
        <v>154</v>
      </c>
      <c r="W65" s="61">
        <v>32</v>
      </c>
      <c r="X65" s="61">
        <v>641</v>
      </c>
      <c r="Y65" s="57">
        <v>18</v>
      </c>
      <c r="Z65" s="57">
        <v>378</v>
      </c>
    </row>
    <row r="66" spans="1:26" s="67" customFormat="1" ht="11.25" customHeight="1">
      <c r="A66" s="62"/>
      <c r="B66" s="62"/>
      <c r="C66" s="63"/>
      <c r="D66" s="64"/>
      <c r="E66" s="64"/>
      <c r="F66" s="64"/>
      <c r="G66" s="64"/>
      <c r="H66" s="64"/>
      <c r="I66" s="64"/>
      <c r="J66" s="65"/>
      <c r="K66" s="65"/>
      <c r="L66" s="64"/>
      <c r="M66" s="64"/>
      <c r="N66" s="66"/>
      <c r="O66" s="66" t="s">
        <v>108</v>
      </c>
      <c r="P66" s="63">
        <f t="shared" si="0"/>
        <v>1317</v>
      </c>
      <c r="Q66" s="64">
        <v>18</v>
      </c>
      <c r="R66" s="64">
        <v>245</v>
      </c>
      <c r="S66" s="64">
        <v>11</v>
      </c>
      <c r="T66" s="64">
        <v>135</v>
      </c>
      <c r="U66" s="64">
        <v>13</v>
      </c>
      <c r="V66" s="64">
        <v>151</v>
      </c>
      <c r="W66" s="64">
        <v>12</v>
      </c>
      <c r="X66" s="64">
        <v>253</v>
      </c>
      <c r="Y66" s="64">
        <v>24</v>
      </c>
      <c r="Z66" s="64">
        <v>533</v>
      </c>
    </row>
    <row r="67" spans="1:26" s="18" customFormat="1" ht="11.25" customHeight="1">
      <c r="A67" s="56" t="s">
        <v>109</v>
      </c>
      <c r="B67" s="56"/>
      <c r="C67" s="53">
        <f t="shared" si="1"/>
        <v>2944</v>
      </c>
      <c r="D67" s="57">
        <v>57</v>
      </c>
      <c r="E67" s="58">
        <v>611</v>
      </c>
      <c r="F67" s="58">
        <v>29</v>
      </c>
      <c r="G67" s="58">
        <v>186</v>
      </c>
      <c r="H67" s="58">
        <v>7</v>
      </c>
      <c r="I67" s="58">
        <v>133</v>
      </c>
      <c r="J67" s="57">
        <v>65</v>
      </c>
      <c r="K67" s="57">
        <v>898</v>
      </c>
      <c r="L67" s="57">
        <v>73</v>
      </c>
      <c r="M67" s="57">
        <v>1116</v>
      </c>
      <c r="N67" s="60"/>
      <c r="O67" s="68" t="s">
        <v>110</v>
      </c>
      <c r="P67" s="53">
        <f t="shared" si="0"/>
        <v>1213</v>
      </c>
      <c r="Q67" s="57">
        <v>14</v>
      </c>
      <c r="R67" s="58">
        <v>194</v>
      </c>
      <c r="S67" s="58">
        <v>13</v>
      </c>
      <c r="T67" s="58">
        <v>197</v>
      </c>
      <c r="U67" s="58">
        <v>15</v>
      </c>
      <c r="V67" s="58">
        <v>323</v>
      </c>
      <c r="W67" s="58">
        <v>6</v>
      </c>
      <c r="X67" s="57">
        <v>169</v>
      </c>
      <c r="Y67" s="57">
        <v>12</v>
      </c>
      <c r="Z67" s="57">
        <v>330</v>
      </c>
    </row>
    <row r="68" spans="1:26" s="18" customFormat="1" ht="11.25" customHeight="1">
      <c r="A68" s="56"/>
      <c r="B68" s="56" t="s">
        <v>111</v>
      </c>
      <c r="C68" s="53">
        <f t="shared" si="1"/>
        <v>2040</v>
      </c>
      <c r="D68" s="57">
        <v>32</v>
      </c>
      <c r="E68" s="58">
        <v>309</v>
      </c>
      <c r="F68" s="58">
        <v>15</v>
      </c>
      <c r="G68" s="58">
        <v>105</v>
      </c>
      <c r="H68" s="58">
        <v>7</v>
      </c>
      <c r="I68" s="58">
        <v>133</v>
      </c>
      <c r="J68" s="58">
        <v>45</v>
      </c>
      <c r="K68" s="57">
        <v>691</v>
      </c>
      <c r="L68" s="57">
        <v>53</v>
      </c>
      <c r="M68" s="57">
        <v>802</v>
      </c>
      <c r="N68" s="59"/>
      <c r="O68" s="69" t="s">
        <v>112</v>
      </c>
      <c r="P68" s="53">
        <f t="shared" si="0"/>
        <v>854</v>
      </c>
      <c r="Q68" s="57">
        <v>6</v>
      </c>
      <c r="R68" s="58">
        <v>95</v>
      </c>
      <c r="S68" s="58">
        <v>24</v>
      </c>
      <c r="T68" s="58">
        <v>364</v>
      </c>
      <c r="U68" s="58">
        <v>3</v>
      </c>
      <c r="V68" s="58">
        <v>60</v>
      </c>
      <c r="W68" s="58">
        <v>5</v>
      </c>
      <c r="X68" s="57">
        <v>65</v>
      </c>
      <c r="Y68" s="57">
        <v>9</v>
      </c>
      <c r="Z68" s="57">
        <v>270</v>
      </c>
    </row>
    <row r="69" spans="1:26" s="18" customFormat="1" ht="11.25" customHeight="1">
      <c r="A69" s="56"/>
      <c r="B69" s="56" t="s">
        <v>113</v>
      </c>
      <c r="C69" s="53">
        <f>SUM(E69+G69+K69+M69)</f>
        <v>904</v>
      </c>
      <c r="D69" s="57">
        <v>25</v>
      </c>
      <c r="E69" s="58">
        <v>302</v>
      </c>
      <c r="F69" s="58">
        <v>14</v>
      </c>
      <c r="G69" s="58">
        <v>81</v>
      </c>
      <c r="H69" s="58" t="s">
        <v>21</v>
      </c>
      <c r="I69" s="58" t="s">
        <v>21</v>
      </c>
      <c r="J69" s="58">
        <v>20</v>
      </c>
      <c r="K69" s="57">
        <v>207</v>
      </c>
      <c r="L69" s="57">
        <v>20</v>
      </c>
      <c r="M69" s="57">
        <v>314</v>
      </c>
      <c r="N69" s="59"/>
      <c r="O69" s="69"/>
      <c r="P69" s="53"/>
      <c r="Q69" s="57"/>
      <c r="R69" s="58"/>
      <c r="S69" s="58"/>
      <c r="T69" s="58"/>
      <c r="U69" s="58"/>
      <c r="V69" s="58"/>
      <c r="W69" s="58"/>
      <c r="X69" s="58"/>
      <c r="Y69" s="58"/>
      <c r="Z69" s="58"/>
    </row>
    <row r="70" spans="1:26" s="18" customFormat="1" ht="11.25" customHeight="1">
      <c r="A70" s="56"/>
      <c r="B70" s="56"/>
      <c r="C70" s="53"/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9" t="s">
        <v>114</v>
      </c>
      <c r="O70" s="69"/>
      <c r="P70" s="53">
        <f t="shared" si="0"/>
        <v>8559</v>
      </c>
      <c r="Q70" s="57">
        <v>79</v>
      </c>
      <c r="R70" s="58">
        <v>1670</v>
      </c>
      <c r="S70" s="58">
        <v>111</v>
      </c>
      <c r="T70" s="58">
        <v>2898</v>
      </c>
      <c r="U70" s="58">
        <v>13</v>
      </c>
      <c r="V70" s="58">
        <v>648</v>
      </c>
      <c r="W70" s="58">
        <v>40</v>
      </c>
      <c r="X70" s="58">
        <v>1136</v>
      </c>
      <c r="Y70" s="58">
        <v>39</v>
      </c>
      <c r="Z70" s="58">
        <v>2207</v>
      </c>
    </row>
    <row r="71" spans="1:26" s="18" customFormat="1" ht="11.25" customHeight="1">
      <c r="A71" s="56" t="s">
        <v>115</v>
      </c>
      <c r="B71" s="56"/>
      <c r="C71" s="53">
        <f t="shared" si="1"/>
        <v>6069</v>
      </c>
      <c r="D71" s="57">
        <v>129</v>
      </c>
      <c r="E71" s="58">
        <v>1729</v>
      </c>
      <c r="F71" s="58">
        <v>57</v>
      </c>
      <c r="G71" s="58">
        <v>252</v>
      </c>
      <c r="H71" s="58">
        <v>5</v>
      </c>
      <c r="I71" s="58">
        <v>38</v>
      </c>
      <c r="J71" s="58">
        <v>155</v>
      </c>
      <c r="K71" s="58">
        <v>1912</v>
      </c>
      <c r="L71" s="58">
        <v>100</v>
      </c>
      <c r="M71" s="58">
        <v>2138</v>
      </c>
      <c r="N71" s="59"/>
      <c r="O71" s="69" t="s">
        <v>116</v>
      </c>
      <c r="P71" s="53">
        <f t="shared" si="0"/>
        <v>904</v>
      </c>
      <c r="Q71" s="57">
        <v>21</v>
      </c>
      <c r="R71" s="58">
        <v>273</v>
      </c>
      <c r="S71" s="58">
        <v>26</v>
      </c>
      <c r="T71" s="58">
        <v>335</v>
      </c>
      <c r="U71" s="58">
        <v>5</v>
      </c>
      <c r="V71" s="58">
        <v>87</v>
      </c>
      <c r="W71" s="58">
        <v>7</v>
      </c>
      <c r="X71" s="58">
        <v>124</v>
      </c>
      <c r="Y71" s="58">
        <v>5</v>
      </c>
      <c r="Z71" s="58">
        <v>85</v>
      </c>
    </row>
    <row r="72" spans="1:26" s="18" customFormat="1" ht="11.25" customHeight="1">
      <c r="A72" s="56"/>
      <c r="B72" s="56" t="s">
        <v>117</v>
      </c>
      <c r="C72" s="53">
        <f t="shared" si="1"/>
        <v>5443</v>
      </c>
      <c r="D72" s="57">
        <v>121</v>
      </c>
      <c r="E72" s="58">
        <v>1620</v>
      </c>
      <c r="F72" s="58">
        <v>54</v>
      </c>
      <c r="G72" s="58">
        <v>244</v>
      </c>
      <c r="H72" s="58">
        <v>4</v>
      </c>
      <c r="I72" s="58">
        <v>33</v>
      </c>
      <c r="J72" s="58">
        <v>126</v>
      </c>
      <c r="K72" s="58">
        <v>1616</v>
      </c>
      <c r="L72" s="58">
        <v>83</v>
      </c>
      <c r="M72" s="58">
        <v>1930</v>
      </c>
      <c r="N72" s="59"/>
      <c r="O72" s="69" t="s">
        <v>118</v>
      </c>
      <c r="P72" s="53">
        <f t="shared" si="0"/>
        <v>2251</v>
      </c>
      <c r="Q72" s="57">
        <v>25</v>
      </c>
      <c r="R72" s="58">
        <v>443</v>
      </c>
      <c r="S72" s="58">
        <v>17</v>
      </c>
      <c r="T72" s="58">
        <v>526</v>
      </c>
      <c r="U72" s="58">
        <v>5</v>
      </c>
      <c r="V72" s="58">
        <v>245</v>
      </c>
      <c r="W72" s="58">
        <v>11</v>
      </c>
      <c r="X72" s="58">
        <v>445</v>
      </c>
      <c r="Y72" s="58">
        <v>11</v>
      </c>
      <c r="Z72" s="58">
        <v>592</v>
      </c>
    </row>
    <row r="73" spans="1:26" s="18" customFormat="1" ht="11.25" customHeight="1">
      <c r="A73" s="56"/>
      <c r="B73" s="56" t="s">
        <v>119</v>
      </c>
      <c r="C73" s="53">
        <f t="shared" si="1"/>
        <v>626</v>
      </c>
      <c r="D73" s="57">
        <v>8</v>
      </c>
      <c r="E73" s="58">
        <v>109</v>
      </c>
      <c r="F73" s="58">
        <v>3</v>
      </c>
      <c r="G73" s="58">
        <v>8</v>
      </c>
      <c r="H73" s="58">
        <v>1</v>
      </c>
      <c r="I73" s="58">
        <v>5</v>
      </c>
      <c r="J73" s="58">
        <v>29</v>
      </c>
      <c r="K73" s="58">
        <v>296</v>
      </c>
      <c r="L73" s="58">
        <v>17</v>
      </c>
      <c r="M73" s="58">
        <v>208</v>
      </c>
      <c r="N73" s="59"/>
      <c r="O73" s="69" t="s">
        <v>120</v>
      </c>
      <c r="P73" s="53">
        <f t="shared" si="0"/>
        <v>5404</v>
      </c>
      <c r="Q73" s="57">
        <v>33</v>
      </c>
      <c r="R73" s="58">
        <v>954</v>
      </c>
      <c r="S73" s="58">
        <v>68</v>
      </c>
      <c r="T73" s="58">
        <v>2037</v>
      </c>
      <c r="U73" s="58">
        <v>3</v>
      </c>
      <c r="V73" s="58">
        <v>316</v>
      </c>
      <c r="W73" s="58">
        <v>22</v>
      </c>
      <c r="X73" s="58">
        <v>567</v>
      </c>
      <c r="Y73" s="58">
        <v>23</v>
      </c>
      <c r="Z73" s="58">
        <v>1530</v>
      </c>
    </row>
    <row r="74" spans="1:26" s="18" customFormat="1" ht="11.25" customHeight="1">
      <c r="A74" s="56"/>
      <c r="B74" s="56"/>
      <c r="C74" s="53"/>
      <c r="D74" s="57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9"/>
      <c r="P74" s="53"/>
      <c r="Q74" s="57"/>
      <c r="R74" s="58"/>
      <c r="S74" s="58"/>
      <c r="T74" s="58"/>
      <c r="U74" s="58"/>
      <c r="V74" s="58"/>
      <c r="W74" s="58"/>
      <c r="X74" s="58"/>
      <c r="Y74" s="58"/>
      <c r="Z74" s="58"/>
    </row>
    <row r="75" spans="1:26" s="18" customFormat="1" ht="11.25" customHeight="1">
      <c r="A75" s="56" t="s">
        <v>121</v>
      </c>
      <c r="B75" s="56"/>
      <c r="C75" s="53">
        <f t="shared" si="1"/>
        <v>7378</v>
      </c>
      <c r="D75" s="57">
        <v>102</v>
      </c>
      <c r="E75" s="58">
        <v>1657</v>
      </c>
      <c r="F75" s="58">
        <v>62</v>
      </c>
      <c r="G75" s="58">
        <v>394</v>
      </c>
      <c r="H75" s="58">
        <v>16</v>
      </c>
      <c r="I75" s="58">
        <v>477</v>
      </c>
      <c r="J75" s="58">
        <v>102</v>
      </c>
      <c r="K75" s="58">
        <v>1877</v>
      </c>
      <c r="L75" s="58">
        <v>124</v>
      </c>
      <c r="M75" s="58">
        <v>2973</v>
      </c>
      <c r="N75" s="59" t="s">
        <v>122</v>
      </c>
      <c r="O75" s="69"/>
      <c r="P75" s="53">
        <f t="shared" si="0"/>
        <v>11496</v>
      </c>
      <c r="Q75" s="57">
        <v>44</v>
      </c>
      <c r="R75" s="58">
        <v>760</v>
      </c>
      <c r="S75" s="58">
        <v>104</v>
      </c>
      <c r="T75" s="58">
        <v>2684</v>
      </c>
      <c r="U75" s="58">
        <v>25</v>
      </c>
      <c r="V75" s="58">
        <v>793</v>
      </c>
      <c r="W75" s="58">
        <v>92</v>
      </c>
      <c r="X75" s="58">
        <v>2914</v>
      </c>
      <c r="Y75" s="58">
        <v>118</v>
      </c>
      <c r="Z75" s="58">
        <v>4345</v>
      </c>
    </row>
    <row r="76" spans="1:26" s="18" customFormat="1" ht="11.25" customHeight="1">
      <c r="A76" s="56"/>
      <c r="B76" s="56" t="s">
        <v>123</v>
      </c>
      <c r="C76" s="53">
        <f aca="true" t="shared" si="3" ref="C76:C120">SUM(E76+G76+I76+K76+M76)</f>
        <v>1155</v>
      </c>
      <c r="D76" s="57">
        <v>7</v>
      </c>
      <c r="E76" s="58">
        <v>60</v>
      </c>
      <c r="F76" s="58">
        <v>11</v>
      </c>
      <c r="G76" s="58">
        <v>51</v>
      </c>
      <c r="H76" s="58">
        <v>1</v>
      </c>
      <c r="I76" s="58">
        <v>10</v>
      </c>
      <c r="J76" s="58">
        <v>19</v>
      </c>
      <c r="K76" s="58">
        <v>285</v>
      </c>
      <c r="L76" s="58">
        <v>28</v>
      </c>
      <c r="M76" s="58">
        <v>749</v>
      </c>
      <c r="N76" s="59"/>
      <c r="O76" s="69" t="s">
        <v>124</v>
      </c>
      <c r="P76" s="53">
        <f aca="true" t="shared" si="4" ref="P76:P122">R76+T76+V76+X76+Z76</f>
        <v>4561</v>
      </c>
      <c r="Q76" s="57">
        <v>17</v>
      </c>
      <c r="R76" s="58">
        <v>282</v>
      </c>
      <c r="S76" s="58">
        <v>33</v>
      </c>
      <c r="T76" s="58">
        <v>818</v>
      </c>
      <c r="U76" s="58">
        <v>9</v>
      </c>
      <c r="V76" s="58">
        <v>429</v>
      </c>
      <c r="W76" s="58">
        <v>40</v>
      </c>
      <c r="X76" s="58">
        <v>1483</v>
      </c>
      <c r="Y76" s="58">
        <v>48</v>
      </c>
      <c r="Z76" s="58">
        <v>1549</v>
      </c>
    </row>
    <row r="77" spans="1:26" s="18" customFormat="1" ht="11.25" customHeight="1">
      <c r="A77" s="56"/>
      <c r="B77" s="56" t="s">
        <v>125</v>
      </c>
      <c r="C77" s="53">
        <f>SUM(E77+G77+K77+M77)</f>
        <v>1494</v>
      </c>
      <c r="D77" s="57">
        <v>18</v>
      </c>
      <c r="E77" s="58">
        <v>235</v>
      </c>
      <c r="F77" s="58">
        <v>4</v>
      </c>
      <c r="G77" s="58">
        <v>27</v>
      </c>
      <c r="H77" s="58" t="s">
        <v>21</v>
      </c>
      <c r="I77" s="58" t="s">
        <v>21</v>
      </c>
      <c r="J77" s="58">
        <v>30</v>
      </c>
      <c r="K77" s="58">
        <v>813</v>
      </c>
      <c r="L77" s="58">
        <v>17</v>
      </c>
      <c r="M77" s="58">
        <v>419</v>
      </c>
      <c r="N77" s="59"/>
      <c r="O77" s="69" t="s">
        <v>126</v>
      </c>
      <c r="P77" s="53">
        <f>T77+V77+X77+Z77</f>
        <v>1673</v>
      </c>
      <c r="Q77" s="57" t="s">
        <v>21</v>
      </c>
      <c r="R77" s="58" t="s">
        <v>21</v>
      </c>
      <c r="S77" s="58">
        <v>3</v>
      </c>
      <c r="T77" s="58">
        <v>18</v>
      </c>
      <c r="U77" s="58">
        <v>1</v>
      </c>
      <c r="V77" s="58">
        <v>10</v>
      </c>
      <c r="W77" s="58">
        <v>18</v>
      </c>
      <c r="X77" s="58">
        <v>322</v>
      </c>
      <c r="Y77" s="58">
        <v>37</v>
      </c>
      <c r="Z77" s="58">
        <v>1323</v>
      </c>
    </row>
    <row r="78" spans="1:26" s="18" customFormat="1" ht="11.25" customHeight="1">
      <c r="A78" s="56"/>
      <c r="B78" s="56" t="s">
        <v>127</v>
      </c>
      <c r="C78" s="53">
        <f t="shared" si="3"/>
        <v>1120</v>
      </c>
      <c r="D78" s="57">
        <v>16</v>
      </c>
      <c r="E78" s="58">
        <v>218</v>
      </c>
      <c r="F78" s="58">
        <v>11</v>
      </c>
      <c r="G78" s="58">
        <v>53</v>
      </c>
      <c r="H78" s="58">
        <v>10</v>
      </c>
      <c r="I78" s="58">
        <v>316</v>
      </c>
      <c r="J78" s="58">
        <v>19</v>
      </c>
      <c r="K78" s="58">
        <v>317</v>
      </c>
      <c r="L78" s="58">
        <v>12</v>
      </c>
      <c r="M78" s="58">
        <v>216</v>
      </c>
      <c r="N78" s="59"/>
      <c r="O78" s="69" t="s">
        <v>128</v>
      </c>
      <c r="P78" s="53">
        <f t="shared" si="4"/>
        <v>3764</v>
      </c>
      <c r="Q78" s="57">
        <v>15</v>
      </c>
      <c r="R78" s="58">
        <v>266</v>
      </c>
      <c r="S78" s="58">
        <v>34</v>
      </c>
      <c r="T78" s="58">
        <v>1207</v>
      </c>
      <c r="U78" s="58">
        <v>12</v>
      </c>
      <c r="V78" s="58">
        <v>221</v>
      </c>
      <c r="W78" s="58">
        <v>21</v>
      </c>
      <c r="X78" s="58">
        <v>907</v>
      </c>
      <c r="Y78" s="58">
        <v>24</v>
      </c>
      <c r="Z78" s="58">
        <v>1163</v>
      </c>
    </row>
    <row r="79" spans="1:26" s="18" customFormat="1" ht="11.25" customHeight="1">
      <c r="A79" s="56"/>
      <c r="B79" s="56" t="s">
        <v>129</v>
      </c>
      <c r="C79" s="53">
        <f t="shared" si="3"/>
        <v>1687</v>
      </c>
      <c r="D79" s="57">
        <v>28</v>
      </c>
      <c r="E79" s="58">
        <v>407</v>
      </c>
      <c r="F79" s="58">
        <v>23</v>
      </c>
      <c r="G79" s="58">
        <v>136</v>
      </c>
      <c r="H79" s="58">
        <v>4</v>
      </c>
      <c r="I79" s="58">
        <v>129</v>
      </c>
      <c r="J79" s="58">
        <v>14</v>
      </c>
      <c r="K79" s="58">
        <v>225</v>
      </c>
      <c r="L79" s="58">
        <v>40</v>
      </c>
      <c r="M79" s="58">
        <v>790</v>
      </c>
      <c r="N79" s="59"/>
      <c r="O79" s="69" t="s">
        <v>130</v>
      </c>
      <c r="P79" s="53">
        <f t="shared" si="4"/>
        <v>1498</v>
      </c>
      <c r="Q79" s="57">
        <v>12</v>
      </c>
      <c r="R79" s="58">
        <v>212</v>
      </c>
      <c r="S79" s="58">
        <v>34</v>
      </c>
      <c r="T79" s="58">
        <v>641</v>
      </c>
      <c r="U79" s="58">
        <v>3</v>
      </c>
      <c r="V79" s="58">
        <v>133</v>
      </c>
      <c r="W79" s="58">
        <v>13</v>
      </c>
      <c r="X79" s="58">
        <v>202</v>
      </c>
      <c r="Y79" s="58">
        <v>9</v>
      </c>
      <c r="Z79" s="58">
        <v>310</v>
      </c>
    </row>
    <row r="80" spans="1:26" s="18" customFormat="1" ht="11.25" customHeight="1">
      <c r="A80" s="56"/>
      <c r="B80" s="56" t="s">
        <v>131</v>
      </c>
      <c r="C80" s="53">
        <f t="shared" si="3"/>
        <v>1922</v>
      </c>
      <c r="D80" s="57">
        <v>33</v>
      </c>
      <c r="E80" s="58">
        <v>737</v>
      </c>
      <c r="F80" s="58">
        <v>13</v>
      </c>
      <c r="G80" s="58">
        <v>127</v>
      </c>
      <c r="H80" s="58">
        <v>1</v>
      </c>
      <c r="I80" s="58">
        <v>22</v>
      </c>
      <c r="J80" s="58">
        <v>20</v>
      </c>
      <c r="K80" s="58">
        <v>237</v>
      </c>
      <c r="L80" s="58">
        <v>27</v>
      </c>
      <c r="M80" s="58">
        <v>799</v>
      </c>
      <c r="N80" s="59"/>
      <c r="O80" s="69"/>
      <c r="P80" s="53"/>
      <c r="Q80" s="57"/>
      <c r="R80" s="58"/>
      <c r="S80" s="58"/>
      <c r="T80" s="58"/>
      <c r="U80" s="58"/>
      <c r="V80" s="58"/>
      <c r="W80" s="58"/>
      <c r="X80" s="58"/>
      <c r="Y80" s="58"/>
      <c r="Z80" s="58"/>
    </row>
    <row r="81" spans="1:26" s="18" customFormat="1" ht="11.25" customHeight="1">
      <c r="A81" s="56"/>
      <c r="B81" s="56"/>
      <c r="C81" s="53"/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9" t="s">
        <v>132</v>
      </c>
      <c r="O81" s="69"/>
      <c r="P81" s="53">
        <f t="shared" si="4"/>
        <v>6794</v>
      </c>
      <c r="Q81" s="57">
        <v>42</v>
      </c>
      <c r="R81" s="58">
        <v>579</v>
      </c>
      <c r="S81" s="58">
        <v>65</v>
      </c>
      <c r="T81" s="58">
        <v>2128</v>
      </c>
      <c r="U81" s="58">
        <v>43</v>
      </c>
      <c r="V81" s="58">
        <v>1448</v>
      </c>
      <c r="W81" s="58">
        <v>32</v>
      </c>
      <c r="X81" s="58">
        <v>729</v>
      </c>
      <c r="Y81" s="58">
        <v>55</v>
      </c>
      <c r="Z81" s="58">
        <v>1910</v>
      </c>
    </row>
    <row r="82" spans="1:26" s="18" customFormat="1" ht="11.25" customHeight="1">
      <c r="A82" s="56" t="s">
        <v>133</v>
      </c>
      <c r="B82" s="56"/>
      <c r="C82" s="53">
        <f t="shared" si="3"/>
        <v>4040</v>
      </c>
      <c r="D82" s="57">
        <v>62</v>
      </c>
      <c r="E82" s="58">
        <v>1286</v>
      </c>
      <c r="F82" s="58">
        <v>46</v>
      </c>
      <c r="G82" s="58">
        <v>980</v>
      </c>
      <c r="H82" s="58">
        <v>31</v>
      </c>
      <c r="I82" s="58">
        <v>672</v>
      </c>
      <c r="J82" s="58">
        <v>13</v>
      </c>
      <c r="K82" s="58">
        <v>230</v>
      </c>
      <c r="L82" s="58">
        <v>24</v>
      </c>
      <c r="M82" s="58">
        <v>872</v>
      </c>
      <c r="N82" s="59"/>
      <c r="O82" s="69" t="s">
        <v>134</v>
      </c>
      <c r="P82" s="53">
        <f t="shared" si="4"/>
        <v>1927</v>
      </c>
      <c r="Q82" s="57">
        <v>10</v>
      </c>
      <c r="R82" s="58">
        <v>145</v>
      </c>
      <c r="S82" s="58">
        <v>21</v>
      </c>
      <c r="T82" s="58">
        <v>804</v>
      </c>
      <c r="U82" s="58">
        <v>3</v>
      </c>
      <c r="V82" s="58">
        <v>80</v>
      </c>
      <c r="W82" s="58">
        <v>8</v>
      </c>
      <c r="X82" s="58">
        <v>194</v>
      </c>
      <c r="Y82" s="58">
        <v>21</v>
      </c>
      <c r="Z82" s="58">
        <v>704</v>
      </c>
    </row>
    <row r="83" spans="1:26" s="18" customFormat="1" ht="11.25" customHeight="1">
      <c r="A83" s="56"/>
      <c r="B83" s="56" t="s">
        <v>135</v>
      </c>
      <c r="C83" s="53">
        <f t="shared" si="3"/>
        <v>819</v>
      </c>
      <c r="D83" s="57">
        <v>11</v>
      </c>
      <c r="E83" s="58">
        <v>154</v>
      </c>
      <c r="F83" s="58">
        <v>9</v>
      </c>
      <c r="G83" s="58">
        <v>134</v>
      </c>
      <c r="H83" s="58">
        <v>8</v>
      </c>
      <c r="I83" s="58">
        <v>291</v>
      </c>
      <c r="J83" s="58">
        <v>3</v>
      </c>
      <c r="K83" s="58">
        <v>82</v>
      </c>
      <c r="L83" s="58">
        <v>4</v>
      </c>
      <c r="M83" s="58">
        <v>158</v>
      </c>
      <c r="N83" s="59"/>
      <c r="O83" s="69" t="s">
        <v>136</v>
      </c>
      <c r="P83" s="53">
        <f t="shared" si="4"/>
        <v>2200</v>
      </c>
      <c r="Q83" s="57">
        <v>10</v>
      </c>
      <c r="R83" s="58">
        <v>124</v>
      </c>
      <c r="S83" s="58">
        <v>16</v>
      </c>
      <c r="T83" s="58">
        <v>411</v>
      </c>
      <c r="U83" s="58">
        <v>21</v>
      </c>
      <c r="V83" s="58">
        <v>910</v>
      </c>
      <c r="W83" s="58">
        <v>9</v>
      </c>
      <c r="X83" s="58">
        <v>275</v>
      </c>
      <c r="Y83" s="58">
        <v>18</v>
      </c>
      <c r="Z83" s="58">
        <v>480</v>
      </c>
    </row>
    <row r="84" spans="1:26" s="18" customFormat="1" ht="11.25" customHeight="1">
      <c r="A84" s="56"/>
      <c r="B84" s="56" t="s">
        <v>137</v>
      </c>
      <c r="C84" s="53">
        <f t="shared" si="3"/>
        <v>1594</v>
      </c>
      <c r="D84" s="57">
        <v>23</v>
      </c>
      <c r="E84" s="58">
        <v>471</v>
      </c>
      <c r="F84" s="58">
        <v>25</v>
      </c>
      <c r="G84" s="58">
        <v>525</v>
      </c>
      <c r="H84" s="58">
        <v>22</v>
      </c>
      <c r="I84" s="58">
        <v>367</v>
      </c>
      <c r="J84" s="58">
        <v>4</v>
      </c>
      <c r="K84" s="58">
        <v>36</v>
      </c>
      <c r="L84" s="58">
        <v>10</v>
      </c>
      <c r="M84" s="58">
        <v>195</v>
      </c>
      <c r="N84" s="59"/>
      <c r="O84" s="69" t="s">
        <v>138</v>
      </c>
      <c r="P84" s="53">
        <f t="shared" si="4"/>
        <v>2667</v>
      </c>
      <c r="Q84" s="57">
        <v>22</v>
      </c>
      <c r="R84" s="58">
        <v>310</v>
      </c>
      <c r="S84" s="58">
        <v>28</v>
      </c>
      <c r="T84" s="58">
        <v>913</v>
      </c>
      <c r="U84" s="58">
        <v>19</v>
      </c>
      <c r="V84" s="58">
        <v>458</v>
      </c>
      <c r="W84" s="58">
        <v>15</v>
      </c>
      <c r="X84" s="58">
        <v>260</v>
      </c>
      <c r="Y84" s="58">
        <v>16</v>
      </c>
      <c r="Z84" s="58">
        <v>726</v>
      </c>
    </row>
    <row r="85" spans="1:26" s="18" customFormat="1" ht="11.25" customHeight="1">
      <c r="A85" s="56"/>
      <c r="B85" s="56" t="s">
        <v>139</v>
      </c>
      <c r="C85" s="53">
        <f t="shared" si="3"/>
        <v>1627</v>
      </c>
      <c r="D85" s="57">
        <v>28</v>
      </c>
      <c r="E85" s="58">
        <v>661</v>
      </c>
      <c r="F85" s="58">
        <v>12</v>
      </c>
      <c r="G85" s="58">
        <v>321</v>
      </c>
      <c r="H85" s="58">
        <v>1</v>
      </c>
      <c r="I85" s="58">
        <v>14</v>
      </c>
      <c r="J85" s="58">
        <v>6</v>
      </c>
      <c r="K85" s="58">
        <v>112</v>
      </c>
      <c r="L85" s="58">
        <v>10</v>
      </c>
      <c r="M85" s="58">
        <v>519</v>
      </c>
      <c r="N85" s="59"/>
      <c r="O85" s="69"/>
      <c r="P85" s="53"/>
      <c r="Q85" s="57"/>
      <c r="R85" s="58"/>
      <c r="S85" s="58"/>
      <c r="T85" s="58"/>
      <c r="U85" s="58"/>
      <c r="V85" s="58"/>
      <c r="W85" s="58"/>
      <c r="X85" s="58"/>
      <c r="Y85" s="58"/>
      <c r="Z85" s="58"/>
    </row>
    <row r="86" spans="1:26" s="18" customFormat="1" ht="11.25" customHeight="1">
      <c r="A86" s="56"/>
      <c r="B86" s="56"/>
      <c r="C86" s="53"/>
      <c r="D86" s="57"/>
      <c r="E86" s="58"/>
      <c r="F86" s="58"/>
      <c r="G86" s="58"/>
      <c r="H86" s="58"/>
      <c r="I86" s="58"/>
      <c r="J86" s="58"/>
      <c r="K86" s="58"/>
      <c r="L86" s="58"/>
      <c r="M86" s="58"/>
      <c r="N86" s="59" t="s">
        <v>140</v>
      </c>
      <c r="O86" s="69"/>
      <c r="P86" s="53">
        <f t="shared" si="4"/>
        <v>12533</v>
      </c>
      <c r="Q86" s="57">
        <v>307</v>
      </c>
      <c r="R86" s="58">
        <v>5964</v>
      </c>
      <c r="S86" s="58">
        <v>95</v>
      </c>
      <c r="T86" s="58">
        <v>1075</v>
      </c>
      <c r="U86" s="58">
        <v>20</v>
      </c>
      <c r="V86" s="58">
        <v>326</v>
      </c>
      <c r="W86" s="58">
        <v>114</v>
      </c>
      <c r="X86" s="58">
        <v>2373</v>
      </c>
      <c r="Y86" s="58">
        <v>113</v>
      </c>
      <c r="Z86" s="58">
        <v>2795</v>
      </c>
    </row>
    <row r="87" spans="1:26" s="18" customFormat="1" ht="11.25" customHeight="1">
      <c r="A87" s="56" t="s">
        <v>141</v>
      </c>
      <c r="B87" s="56"/>
      <c r="C87" s="53">
        <f t="shared" si="3"/>
        <v>8914</v>
      </c>
      <c r="D87" s="57">
        <v>79</v>
      </c>
      <c r="E87" s="58">
        <v>674</v>
      </c>
      <c r="F87" s="58">
        <v>107</v>
      </c>
      <c r="G87" s="58">
        <v>2112</v>
      </c>
      <c r="H87" s="58">
        <v>40</v>
      </c>
      <c r="I87" s="58">
        <v>835</v>
      </c>
      <c r="J87" s="58">
        <v>84</v>
      </c>
      <c r="K87" s="58">
        <v>1912</v>
      </c>
      <c r="L87" s="58">
        <v>119</v>
      </c>
      <c r="M87" s="58">
        <v>3381</v>
      </c>
      <c r="N87" s="59"/>
      <c r="O87" s="69" t="s">
        <v>142</v>
      </c>
      <c r="P87" s="53">
        <f t="shared" si="4"/>
        <v>1095</v>
      </c>
      <c r="Q87" s="57">
        <v>41</v>
      </c>
      <c r="R87" s="58">
        <v>619</v>
      </c>
      <c r="S87" s="58">
        <v>22</v>
      </c>
      <c r="T87" s="58">
        <v>166</v>
      </c>
      <c r="U87" s="58">
        <v>3</v>
      </c>
      <c r="V87" s="58">
        <v>55</v>
      </c>
      <c r="W87" s="58">
        <v>5</v>
      </c>
      <c r="X87" s="58">
        <v>107</v>
      </c>
      <c r="Y87" s="58">
        <v>9</v>
      </c>
      <c r="Z87" s="58">
        <v>148</v>
      </c>
    </row>
    <row r="88" spans="1:26" s="18" customFormat="1" ht="11.25" customHeight="1">
      <c r="A88" s="56"/>
      <c r="B88" s="56" t="s">
        <v>206</v>
      </c>
      <c r="C88" s="53">
        <f t="shared" si="3"/>
        <v>4320</v>
      </c>
      <c r="D88" s="57">
        <v>31</v>
      </c>
      <c r="E88" s="58">
        <v>223</v>
      </c>
      <c r="F88" s="58">
        <v>43</v>
      </c>
      <c r="G88" s="58">
        <v>841</v>
      </c>
      <c r="H88" s="58">
        <v>16</v>
      </c>
      <c r="I88" s="58">
        <v>357</v>
      </c>
      <c r="J88" s="58">
        <v>33</v>
      </c>
      <c r="K88" s="58">
        <v>868</v>
      </c>
      <c r="L88" s="58">
        <v>68</v>
      </c>
      <c r="M88" s="58">
        <v>2031</v>
      </c>
      <c r="N88" s="59"/>
      <c r="O88" s="69" t="s">
        <v>143</v>
      </c>
      <c r="P88" s="53">
        <f t="shared" si="4"/>
        <v>670</v>
      </c>
      <c r="Q88" s="57">
        <v>28</v>
      </c>
      <c r="R88" s="58">
        <v>389</v>
      </c>
      <c r="S88" s="58">
        <v>13</v>
      </c>
      <c r="T88" s="58">
        <v>107</v>
      </c>
      <c r="U88" s="58">
        <v>2</v>
      </c>
      <c r="V88" s="58">
        <v>6</v>
      </c>
      <c r="W88" s="58">
        <v>8</v>
      </c>
      <c r="X88" s="58">
        <v>134</v>
      </c>
      <c r="Y88" s="58">
        <v>3</v>
      </c>
      <c r="Z88" s="58">
        <v>34</v>
      </c>
    </row>
    <row r="89" spans="1:26" s="18" customFormat="1" ht="11.25" customHeight="1">
      <c r="A89" s="56"/>
      <c r="B89" s="56" t="s">
        <v>207</v>
      </c>
      <c r="C89" s="53">
        <f t="shared" si="3"/>
        <v>4594</v>
      </c>
      <c r="D89" s="57">
        <v>48</v>
      </c>
      <c r="E89" s="58">
        <v>451</v>
      </c>
      <c r="F89" s="58">
        <v>64</v>
      </c>
      <c r="G89" s="58">
        <v>1271</v>
      </c>
      <c r="H89" s="58">
        <v>24</v>
      </c>
      <c r="I89" s="58">
        <v>478</v>
      </c>
      <c r="J89" s="58">
        <v>51</v>
      </c>
      <c r="K89" s="58">
        <v>1044</v>
      </c>
      <c r="L89" s="58">
        <v>51</v>
      </c>
      <c r="M89" s="58">
        <v>1350</v>
      </c>
      <c r="N89" s="59"/>
      <c r="O89" s="69" t="s">
        <v>144</v>
      </c>
      <c r="P89" s="53">
        <f>R89+T89+X89+Z89</f>
        <v>2291</v>
      </c>
      <c r="Q89" s="57">
        <v>72</v>
      </c>
      <c r="R89" s="58">
        <v>1176</v>
      </c>
      <c r="S89" s="58">
        <v>16</v>
      </c>
      <c r="T89" s="58">
        <v>146</v>
      </c>
      <c r="U89" s="58" t="s">
        <v>21</v>
      </c>
      <c r="V89" s="58" t="s">
        <v>21</v>
      </c>
      <c r="W89" s="58">
        <v>19</v>
      </c>
      <c r="X89" s="58">
        <v>334</v>
      </c>
      <c r="Y89" s="58">
        <v>23</v>
      </c>
      <c r="Z89" s="58">
        <v>635</v>
      </c>
    </row>
    <row r="90" spans="1:26" s="18" customFormat="1" ht="11.25" customHeight="1">
      <c r="A90" s="56"/>
      <c r="B90" s="56"/>
      <c r="C90" s="53"/>
      <c r="D90" s="57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69" t="s">
        <v>145</v>
      </c>
      <c r="P90" s="53">
        <f>R90+T90+X90+Z90</f>
        <v>1600</v>
      </c>
      <c r="Q90" s="57">
        <v>32</v>
      </c>
      <c r="R90" s="58">
        <v>676</v>
      </c>
      <c r="S90" s="58">
        <v>14</v>
      </c>
      <c r="T90" s="58">
        <v>79</v>
      </c>
      <c r="U90" s="58" t="s">
        <v>21</v>
      </c>
      <c r="V90" s="58" t="s">
        <v>21</v>
      </c>
      <c r="W90" s="58">
        <v>26</v>
      </c>
      <c r="X90" s="58">
        <v>523</v>
      </c>
      <c r="Y90" s="58">
        <v>10</v>
      </c>
      <c r="Z90" s="58">
        <v>322</v>
      </c>
    </row>
    <row r="91" spans="1:26" s="18" customFormat="1" ht="11.25" customHeight="1">
      <c r="A91" s="56" t="s">
        <v>146</v>
      </c>
      <c r="B91" s="56"/>
      <c r="C91" s="53">
        <f t="shared" si="3"/>
        <v>11125</v>
      </c>
      <c r="D91" s="57">
        <v>67</v>
      </c>
      <c r="E91" s="58">
        <v>1022</v>
      </c>
      <c r="F91" s="58">
        <v>171</v>
      </c>
      <c r="G91" s="58">
        <v>4865</v>
      </c>
      <c r="H91" s="58">
        <v>10</v>
      </c>
      <c r="I91" s="58">
        <v>364</v>
      </c>
      <c r="J91" s="58">
        <v>56</v>
      </c>
      <c r="K91" s="58">
        <v>1713</v>
      </c>
      <c r="L91" s="58">
        <v>83</v>
      </c>
      <c r="M91" s="58">
        <v>3161</v>
      </c>
      <c r="N91" s="59"/>
      <c r="O91" s="69" t="s">
        <v>147</v>
      </c>
      <c r="P91" s="53">
        <f>R91+T91+X91+Z91</f>
        <v>1313</v>
      </c>
      <c r="Q91" s="57">
        <v>25</v>
      </c>
      <c r="R91" s="58">
        <v>506</v>
      </c>
      <c r="S91" s="58">
        <v>3</v>
      </c>
      <c r="T91" s="58">
        <v>23</v>
      </c>
      <c r="U91" s="58" t="s">
        <v>21</v>
      </c>
      <c r="V91" s="58" t="s">
        <v>21</v>
      </c>
      <c r="W91" s="58">
        <v>15</v>
      </c>
      <c r="X91" s="58">
        <v>418</v>
      </c>
      <c r="Y91" s="58">
        <v>15</v>
      </c>
      <c r="Z91" s="58">
        <v>366</v>
      </c>
    </row>
    <row r="92" spans="1:26" s="18" customFormat="1" ht="11.25" customHeight="1">
      <c r="A92" s="56"/>
      <c r="B92" s="56" t="s">
        <v>148</v>
      </c>
      <c r="C92" s="53">
        <f t="shared" si="3"/>
        <v>2344</v>
      </c>
      <c r="D92" s="57">
        <v>17</v>
      </c>
      <c r="E92" s="58">
        <v>181</v>
      </c>
      <c r="F92" s="58">
        <v>40</v>
      </c>
      <c r="G92" s="58">
        <v>1185</v>
      </c>
      <c r="H92" s="58">
        <v>1</v>
      </c>
      <c r="I92" s="58">
        <v>40</v>
      </c>
      <c r="J92" s="58">
        <v>10</v>
      </c>
      <c r="K92" s="58">
        <v>424</v>
      </c>
      <c r="L92" s="58">
        <v>13</v>
      </c>
      <c r="M92" s="58">
        <v>514</v>
      </c>
      <c r="N92" s="59"/>
      <c r="O92" s="69" t="s">
        <v>149</v>
      </c>
      <c r="P92" s="53">
        <f t="shared" si="4"/>
        <v>1962</v>
      </c>
      <c r="Q92" s="57">
        <v>32</v>
      </c>
      <c r="R92" s="58">
        <v>643</v>
      </c>
      <c r="S92" s="58">
        <v>13</v>
      </c>
      <c r="T92" s="58">
        <v>361</v>
      </c>
      <c r="U92" s="58">
        <v>1</v>
      </c>
      <c r="V92" s="58">
        <v>8</v>
      </c>
      <c r="W92" s="58">
        <v>22</v>
      </c>
      <c r="X92" s="58">
        <v>316</v>
      </c>
      <c r="Y92" s="58">
        <v>34</v>
      </c>
      <c r="Z92" s="58">
        <v>634</v>
      </c>
    </row>
    <row r="93" spans="1:26" s="18" customFormat="1" ht="11.25" customHeight="1">
      <c r="A93" s="56"/>
      <c r="B93" s="56" t="s">
        <v>150</v>
      </c>
      <c r="C93" s="53">
        <f t="shared" si="3"/>
        <v>4612</v>
      </c>
      <c r="D93" s="57">
        <v>35</v>
      </c>
      <c r="E93" s="58">
        <v>557</v>
      </c>
      <c r="F93" s="58">
        <v>69</v>
      </c>
      <c r="G93" s="58">
        <v>1814</v>
      </c>
      <c r="H93" s="58">
        <v>4</v>
      </c>
      <c r="I93" s="58">
        <v>60</v>
      </c>
      <c r="J93" s="58">
        <v>32</v>
      </c>
      <c r="K93" s="58">
        <v>996</v>
      </c>
      <c r="L93" s="58">
        <v>26</v>
      </c>
      <c r="M93" s="58">
        <v>1185</v>
      </c>
      <c r="N93" s="59"/>
      <c r="O93" s="69" t="s">
        <v>151</v>
      </c>
      <c r="P93" s="53">
        <f t="shared" si="4"/>
        <v>3419</v>
      </c>
      <c r="Q93" s="57">
        <v>71</v>
      </c>
      <c r="R93" s="58">
        <v>1855</v>
      </c>
      <c r="S93" s="58">
        <v>11</v>
      </c>
      <c r="T93" s="58">
        <v>160</v>
      </c>
      <c r="U93" s="58">
        <v>14</v>
      </c>
      <c r="V93" s="58">
        <v>257</v>
      </c>
      <c r="W93" s="58">
        <v>18</v>
      </c>
      <c r="X93" s="58">
        <v>511</v>
      </c>
      <c r="Y93" s="58">
        <v>18</v>
      </c>
      <c r="Z93" s="58">
        <v>636</v>
      </c>
    </row>
    <row r="94" spans="1:26" s="18" customFormat="1" ht="11.25" customHeight="1">
      <c r="A94" s="56"/>
      <c r="B94" s="56" t="s">
        <v>152</v>
      </c>
      <c r="C94" s="53">
        <f t="shared" si="3"/>
        <v>4169</v>
      </c>
      <c r="D94" s="57">
        <v>15</v>
      </c>
      <c r="E94" s="58">
        <v>284</v>
      </c>
      <c r="F94" s="58">
        <v>62</v>
      </c>
      <c r="G94" s="58">
        <v>1866</v>
      </c>
      <c r="H94" s="58">
        <v>5</v>
      </c>
      <c r="I94" s="58">
        <v>264</v>
      </c>
      <c r="J94" s="58">
        <v>14</v>
      </c>
      <c r="K94" s="58">
        <v>293</v>
      </c>
      <c r="L94" s="58">
        <v>44</v>
      </c>
      <c r="M94" s="58">
        <v>1462</v>
      </c>
      <c r="N94" s="59"/>
      <c r="O94" s="69" t="s">
        <v>153</v>
      </c>
      <c r="P94" s="53">
        <f>R94+T94+X94+Z94</f>
        <v>183</v>
      </c>
      <c r="Q94" s="57">
        <v>6</v>
      </c>
      <c r="R94" s="58">
        <v>100</v>
      </c>
      <c r="S94" s="58">
        <v>3</v>
      </c>
      <c r="T94" s="58">
        <v>33</v>
      </c>
      <c r="U94" s="58" t="s">
        <v>21</v>
      </c>
      <c r="V94" s="58" t="s">
        <v>21</v>
      </c>
      <c r="W94" s="58">
        <v>1</v>
      </c>
      <c r="X94" s="58">
        <v>30</v>
      </c>
      <c r="Y94" s="58">
        <v>1</v>
      </c>
      <c r="Z94" s="58">
        <v>20</v>
      </c>
    </row>
    <row r="95" spans="1:26" s="18" customFormat="1" ht="11.25" customHeight="1">
      <c r="A95" s="56"/>
      <c r="B95" s="56"/>
      <c r="C95" s="53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9"/>
      <c r="O95" s="69"/>
      <c r="P95" s="53"/>
      <c r="Q95" s="57"/>
      <c r="R95" s="58"/>
      <c r="S95" s="58"/>
      <c r="T95" s="58"/>
      <c r="U95" s="58"/>
      <c r="V95" s="58"/>
      <c r="W95" s="58"/>
      <c r="X95" s="58"/>
      <c r="Y95" s="58"/>
      <c r="Z95" s="58"/>
    </row>
    <row r="96" spans="1:26" s="18" customFormat="1" ht="11.25" customHeight="1">
      <c r="A96" s="56" t="s">
        <v>208</v>
      </c>
      <c r="B96" s="56"/>
      <c r="C96" s="53">
        <f t="shared" si="3"/>
        <v>21658</v>
      </c>
      <c r="D96" s="57">
        <v>218</v>
      </c>
      <c r="E96" s="58">
        <v>2871</v>
      </c>
      <c r="F96" s="58">
        <v>143</v>
      </c>
      <c r="G96" s="58">
        <v>1901</v>
      </c>
      <c r="H96" s="58">
        <v>205</v>
      </c>
      <c r="I96" s="58">
        <v>5170</v>
      </c>
      <c r="J96" s="58">
        <v>220</v>
      </c>
      <c r="K96" s="58">
        <v>5247</v>
      </c>
      <c r="L96" s="58">
        <v>257</v>
      </c>
      <c r="M96" s="58">
        <v>6469</v>
      </c>
      <c r="N96" s="59" t="s">
        <v>154</v>
      </c>
      <c r="O96" s="69"/>
      <c r="P96" s="53">
        <f t="shared" si="4"/>
        <v>15064</v>
      </c>
      <c r="Q96" s="57">
        <v>241</v>
      </c>
      <c r="R96" s="58">
        <v>4837</v>
      </c>
      <c r="S96" s="58">
        <v>162</v>
      </c>
      <c r="T96" s="58">
        <v>2866</v>
      </c>
      <c r="U96" s="58">
        <v>18</v>
      </c>
      <c r="V96" s="58">
        <v>294</v>
      </c>
      <c r="W96" s="58">
        <v>88</v>
      </c>
      <c r="X96" s="58">
        <v>3432</v>
      </c>
      <c r="Y96" s="58">
        <v>94</v>
      </c>
      <c r="Z96" s="58">
        <v>3635</v>
      </c>
    </row>
    <row r="97" spans="1:26" s="18" customFormat="1" ht="11.25" customHeight="1">
      <c r="A97" s="56"/>
      <c r="B97" s="56" t="s">
        <v>155</v>
      </c>
      <c r="C97" s="53">
        <f t="shared" si="3"/>
        <v>2943</v>
      </c>
      <c r="D97" s="57">
        <v>43</v>
      </c>
      <c r="E97" s="58">
        <v>540</v>
      </c>
      <c r="F97" s="58">
        <v>34</v>
      </c>
      <c r="G97" s="58">
        <v>503</v>
      </c>
      <c r="H97" s="58">
        <v>13</v>
      </c>
      <c r="I97" s="58">
        <v>159</v>
      </c>
      <c r="J97" s="58">
        <v>49</v>
      </c>
      <c r="K97" s="58">
        <v>916</v>
      </c>
      <c r="L97" s="58">
        <v>41</v>
      </c>
      <c r="M97" s="58">
        <v>825</v>
      </c>
      <c r="N97" s="59"/>
      <c r="O97" s="69" t="s">
        <v>156</v>
      </c>
      <c r="P97" s="53">
        <f t="shared" si="4"/>
        <v>810</v>
      </c>
      <c r="Q97" s="57">
        <v>20</v>
      </c>
      <c r="R97" s="58">
        <v>315</v>
      </c>
      <c r="S97" s="58">
        <v>11</v>
      </c>
      <c r="T97" s="58">
        <v>92</v>
      </c>
      <c r="U97" s="58">
        <v>1</v>
      </c>
      <c r="V97" s="58">
        <v>10</v>
      </c>
      <c r="W97" s="58">
        <v>4</v>
      </c>
      <c r="X97" s="58">
        <v>32</v>
      </c>
      <c r="Y97" s="58">
        <v>16</v>
      </c>
      <c r="Z97" s="58">
        <v>361</v>
      </c>
    </row>
    <row r="98" spans="1:26" s="18" customFormat="1" ht="11.25" customHeight="1">
      <c r="A98" s="56"/>
      <c r="B98" s="56" t="s">
        <v>157</v>
      </c>
      <c r="C98" s="53">
        <f t="shared" si="3"/>
        <v>1526</v>
      </c>
      <c r="D98" s="57">
        <v>5</v>
      </c>
      <c r="E98" s="58">
        <v>36</v>
      </c>
      <c r="F98" s="58">
        <v>7</v>
      </c>
      <c r="G98" s="58">
        <v>63</v>
      </c>
      <c r="H98" s="58">
        <v>6</v>
      </c>
      <c r="I98" s="58">
        <v>91</v>
      </c>
      <c r="J98" s="58">
        <v>17</v>
      </c>
      <c r="K98" s="58">
        <v>730</v>
      </c>
      <c r="L98" s="58">
        <v>29</v>
      </c>
      <c r="M98" s="58">
        <v>606</v>
      </c>
      <c r="N98" s="59"/>
      <c r="O98" s="69" t="s">
        <v>158</v>
      </c>
      <c r="P98" s="53">
        <f t="shared" si="4"/>
        <v>820</v>
      </c>
      <c r="Q98" s="57">
        <v>8</v>
      </c>
      <c r="R98" s="58">
        <v>130</v>
      </c>
      <c r="S98" s="58">
        <v>22</v>
      </c>
      <c r="T98" s="58">
        <v>277</v>
      </c>
      <c r="U98" s="58">
        <v>4</v>
      </c>
      <c r="V98" s="58">
        <v>105</v>
      </c>
      <c r="W98" s="58">
        <v>8</v>
      </c>
      <c r="X98" s="58">
        <v>132</v>
      </c>
      <c r="Y98" s="58">
        <v>8</v>
      </c>
      <c r="Z98" s="58">
        <v>176</v>
      </c>
    </row>
    <row r="99" spans="1:26" s="18" customFormat="1" ht="11.25" customHeight="1">
      <c r="A99" s="56"/>
      <c r="B99" s="56" t="s">
        <v>159</v>
      </c>
      <c r="C99" s="53">
        <f t="shared" si="3"/>
        <v>1035</v>
      </c>
      <c r="D99" s="57">
        <v>4</v>
      </c>
      <c r="E99" s="58">
        <v>64</v>
      </c>
      <c r="F99" s="58">
        <v>5</v>
      </c>
      <c r="G99" s="58">
        <v>133</v>
      </c>
      <c r="H99" s="58">
        <v>7</v>
      </c>
      <c r="I99" s="58">
        <v>188</v>
      </c>
      <c r="J99" s="58">
        <v>5</v>
      </c>
      <c r="K99" s="58">
        <v>172</v>
      </c>
      <c r="L99" s="58">
        <v>11</v>
      </c>
      <c r="M99" s="58">
        <v>478</v>
      </c>
      <c r="N99" s="59"/>
      <c r="O99" s="69" t="s">
        <v>160</v>
      </c>
      <c r="P99" s="53">
        <f t="shared" si="4"/>
        <v>3652</v>
      </c>
      <c r="Q99" s="57">
        <v>45</v>
      </c>
      <c r="R99" s="58">
        <v>738</v>
      </c>
      <c r="S99" s="58">
        <v>38</v>
      </c>
      <c r="T99" s="58">
        <v>868</v>
      </c>
      <c r="U99" s="58">
        <v>10</v>
      </c>
      <c r="V99" s="58">
        <v>146</v>
      </c>
      <c r="W99" s="58">
        <v>17</v>
      </c>
      <c r="X99" s="58">
        <v>1154</v>
      </c>
      <c r="Y99" s="58">
        <v>10</v>
      </c>
      <c r="Z99" s="58">
        <v>746</v>
      </c>
    </row>
    <row r="100" spans="1:26" s="18" customFormat="1" ht="11.25" customHeight="1">
      <c r="A100" s="56"/>
      <c r="B100" s="56" t="s">
        <v>161</v>
      </c>
      <c r="C100" s="53">
        <f t="shared" si="3"/>
        <v>2725</v>
      </c>
      <c r="D100" s="57">
        <v>30</v>
      </c>
      <c r="E100" s="58">
        <v>428</v>
      </c>
      <c r="F100" s="58">
        <v>20</v>
      </c>
      <c r="G100" s="58">
        <v>319</v>
      </c>
      <c r="H100" s="58">
        <v>30</v>
      </c>
      <c r="I100" s="58">
        <v>509</v>
      </c>
      <c r="J100" s="58">
        <v>30</v>
      </c>
      <c r="K100" s="58">
        <v>721</v>
      </c>
      <c r="L100" s="58">
        <v>32</v>
      </c>
      <c r="M100" s="58">
        <v>748</v>
      </c>
      <c r="N100" s="59"/>
      <c r="O100" s="69" t="s">
        <v>162</v>
      </c>
      <c r="P100" s="53">
        <f>R100+T100+X100+Z100</f>
        <v>3379</v>
      </c>
      <c r="Q100" s="57">
        <v>75</v>
      </c>
      <c r="R100" s="58">
        <v>1433</v>
      </c>
      <c r="S100" s="58">
        <v>22</v>
      </c>
      <c r="T100" s="58">
        <v>170</v>
      </c>
      <c r="U100" s="58" t="s">
        <v>21</v>
      </c>
      <c r="V100" s="58" t="s">
        <v>21</v>
      </c>
      <c r="W100" s="58">
        <v>20</v>
      </c>
      <c r="X100" s="58">
        <v>611</v>
      </c>
      <c r="Y100" s="58">
        <v>28</v>
      </c>
      <c r="Z100" s="58">
        <v>1165</v>
      </c>
    </row>
    <row r="101" spans="1:26" s="18" customFormat="1" ht="11.25" customHeight="1">
      <c r="A101" s="56"/>
      <c r="B101" s="56" t="s">
        <v>163</v>
      </c>
      <c r="C101" s="53">
        <f t="shared" si="3"/>
        <v>6051</v>
      </c>
      <c r="D101" s="57">
        <v>26</v>
      </c>
      <c r="E101" s="58">
        <v>369</v>
      </c>
      <c r="F101" s="58">
        <v>39</v>
      </c>
      <c r="G101" s="58">
        <v>600</v>
      </c>
      <c r="H101" s="58">
        <v>40</v>
      </c>
      <c r="I101" s="58">
        <v>1740</v>
      </c>
      <c r="J101" s="58">
        <v>49</v>
      </c>
      <c r="K101" s="58">
        <v>1334</v>
      </c>
      <c r="L101" s="58">
        <v>70</v>
      </c>
      <c r="M101" s="58">
        <v>2008</v>
      </c>
      <c r="N101" s="59"/>
      <c r="O101" s="69" t="s">
        <v>164</v>
      </c>
      <c r="P101" s="53">
        <f t="shared" si="4"/>
        <v>3940</v>
      </c>
      <c r="Q101" s="57">
        <v>61</v>
      </c>
      <c r="R101" s="58">
        <v>1410</v>
      </c>
      <c r="S101" s="58">
        <v>38</v>
      </c>
      <c r="T101" s="58">
        <v>591</v>
      </c>
      <c r="U101" s="58">
        <v>2</v>
      </c>
      <c r="V101" s="58">
        <v>13</v>
      </c>
      <c r="W101" s="58">
        <v>29</v>
      </c>
      <c r="X101" s="58">
        <v>1095</v>
      </c>
      <c r="Y101" s="58">
        <v>24</v>
      </c>
      <c r="Z101" s="58">
        <v>831</v>
      </c>
    </row>
    <row r="102" spans="1:26" s="18" customFormat="1" ht="11.25" customHeight="1">
      <c r="A102" s="56"/>
      <c r="B102" s="56" t="s">
        <v>165</v>
      </c>
      <c r="C102" s="53">
        <f t="shared" si="3"/>
        <v>2328</v>
      </c>
      <c r="D102" s="57">
        <v>28</v>
      </c>
      <c r="E102" s="58">
        <v>543</v>
      </c>
      <c r="F102" s="58">
        <v>6</v>
      </c>
      <c r="G102" s="58">
        <v>50</v>
      </c>
      <c r="H102" s="58">
        <v>29</v>
      </c>
      <c r="I102" s="58">
        <v>747</v>
      </c>
      <c r="J102" s="58">
        <v>18</v>
      </c>
      <c r="K102" s="58">
        <v>358</v>
      </c>
      <c r="L102" s="58">
        <v>22</v>
      </c>
      <c r="M102" s="58">
        <v>630</v>
      </c>
      <c r="N102" s="59"/>
      <c r="O102" s="69" t="s">
        <v>166</v>
      </c>
      <c r="P102" s="53">
        <f t="shared" si="4"/>
        <v>2463</v>
      </c>
      <c r="Q102" s="57">
        <v>32</v>
      </c>
      <c r="R102" s="58">
        <v>811</v>
      </c>
      <c r="S102" s="58">
        <v>31</v>
      </c>
      <c r="T102" s="58">
        <v>868</v>
      </c>
      <c r="U102" s="58">
        <v>1</v>
      </c>
      <c r="V102" s="58">
        <v>20</v>
      </c>
      <c r="W102" s="58">
        <v>10</v>
      </c>
      <c r="X102" s="58">
        <v>408</v>
      </c>
      <c r="Y102" s="58">
        <v>8</v>
      </c>
      <c r="Z102" s="58">
        <v>356</v>
      </c>
    </row>
    <row r="103" spans="1:26" s="18" customFormat="1" ht="11.25" customHeight="1">
      <c r="A103" s="56"/>
      <c r="B103" s="56" t="s">
        <v>167</v>
      </c>
      <c r="C103" s="53">
        <f t="shared" si="3"/>
        <v>3036</v>
      </c>
      <c r="D103" s="57">
        <v>54</v>
      </c>
      <c r="E103" s="58">
        <v>563</v>
      </c>
      <c r="F103" s="58">
        <v>12</v>
      </c>
      <c r="G103" s="58">
        <v>42</v>
      </c>
      <c r="H103" s="58">
        <v>54</v>
      </c>
      <c r="I103" s="58">
        <v>1181</v>
      </c>
      <c r="J103" s="58">
        <v>27</v>
      </c>
      <c r="K103" s="58">
        <v>745</v>
      </c>
      <c r="L103" s="58">
        <v>21</v>
      </c>
      <c r="M103" s="58">
        <v>505</v>
      </c>
      <c r="N103" s="59"/>
      <c r="O103" s="69"/>
      <c r="P103" s="53"/>
      <c r="Q103" s="57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s="18" customFormat="1" ht="11.25" customHeight="1">
      <c r="A104" s="56"/>
      <c r="B104" s="56" t="s">
        <v>168</v>
      </c>
      <c r="C104" s="53">
        <f>SUM(E104+I104+K104+M104)</f>
        <v>307</v>
      </c>
      <c r="D104" s="57">
        <v>2</v>
      </c>
      <c r="E104" s="58">
        <v>42</v>
      </c>
      <c r="F104" s="58" t="s">
        <v>21</v>
      </c>
      <c r="G104" s="58" t="s">
        <v>21</v>
      </c>
      <c r="H104" s="58">
        <v>1</v>
      </c>
      <c r="I104" s="58">
        <v>10</v>
      </c>
      <c r="J104" s="58">
        <v>6</v>
      </c>
      <c r="K104" s="58">
        <v>64</v>
      </c>
      <c r="L104" s="58">
        <v>13</v>
      </c>
      <c r="M104" s="58">
        <v>191</v>
      </c>
      <c r="N104" s="59" t="s">
        <v>169</v>
      </c>
      <c r="O104" s="69"/>
      <c r="P104" s="53">
        <f t="shared" si="4"/>
        <v>9221</v>
      </c>
      <c r="Q104" s="57">
        <v>205</v>
      </c>
      <c r="R104" s="58">
        <v>3727</v>
      </c>
      <c r="S104" s="58">
        <v>96</v>
      </c>
      <c r="T104" s="58">
        <v>728</v>
      </c>
      <c r="U104" s="58">
        <v>3</v>
      </c>
      <c r="V104" s="58">
        <v>242</v>
      </c>
      <c r="W104" s="58">
        <v>59</v>
      </c>
      <c r="X104" s="58">
        <v>1699</v>
      </c>
      <c r="Y104" s="58">
        <v>100</v>
      </c>
      <c r="Z104" s="58">
        <v>2825</v>
      </c>
    </row>
    <row r="105" spans="1:26" s="18" customFormat="1" ht="11.25" customHeight="1">
      <c r="A105" s="56"/>
      <c r="B105" s="56" t="s">
        <v>170</v>
      </c>
      <c r="C105" s="53">
        <f t="shared" si="3"/>
        <v>1707</v>
      </c>
      <c r="D105" s="57">
        <v>26</v>
      </c>
      <c r="E105" s="58">
        <v>286</v>
      </c>
      <c r="F105" s="58">
        <v>20</v>
      </c>
      <c r="G105" s="58">
        <v>191</v>
      </c>
      <c r="H105" s="58">
        <v>25</v>
      </c>
      <c r="I105" s="58">
        <v>545</v>
      </c>
      <c r="J105" s="58">
        <v>19</v>
      </c>
      <c r="K105" s="58">
        <v>207</v>
      </c>
      <c r="L105" s="58">
        <v>18</v>
      </c>
      <c r="M105" s="58">
        <v>478</v>
      </c>
      <c r="N105" s="59"/>
      <c r="O105" s="69" t="s">
        <v>171</v>
      </c>
      <c r="P105" s="53">
        <f>R105+T105+X105+Z105</f>
        <v>1169</v>
      </c>
      <c r="Q105" s="57">
        <v>24</v>
      </c>
      <c r="R105" s="58">
        <v>550</v>
      </c>
      <c r="S105" s="58">
        <v>11</v>
      </c>
      <c r="T105" s="58">
        <v>67</v>
      </c>
      <c r="U105" s="58" t="s">
        <v>21</v>
      </c>
      <c r="V105" s="58" t="s">
        <v>21</v>
      </c>
      <c r="W105" s="58">
        <v>6</v>
      </c>
      <c r="X105" s="58">
        <v>95</v>
      </c>
      <c r="Y105" s="58">
        <v>16</v>
      </c>
      <c r="Z105" s="58">
        <v>457</v>
      </c>
    </row>
    <row r="106" spans="1:26" s="18" customFormat="1" ht="11.25" customHeight="1">
      <c r="A106" s="56"/>
      <c r="B106" s="56"/>
      <c r="C106" s="53"/>
      <c r="D106" s="57"/>
      <c r="E106" s="58"/>
      <c r="F106" s="58"/>
      <c r="G106" s="58"/>
      <c r="H106" s="58"/>
      <c r="I106" s="58"/>
      <c r="J106" s="58"/>
      <c r="K106" s="58"/>
      <c r="L106" s="58"/>
      <c r="M106" s="58"/>
      <c r="N106" s="59"/>
      <c r="O106" s="69" t="s">
        <v>172</v>
      </c>
      <c r="P106" s="53">
        <f>R106+T106+X106+Z106</f>
        <v>1210</v>
      </c>
      <c r="Q106" s="57">
        <v>23</v>
      </c>
      <c r="R106" s="58">
        <v>665</v>
      </c>
      <c r="S106" s="58">
        <v>3</v>
      </c>
      <c r="T106" s="58">
        <v>68</v>
      </c>
      <c r="U106" s="58" t="s">
        <v>21</v>
      </c>
      <c r="V106" s="58" t="s">
        <v>21</v>
      </c>
      <c r="W106" s="58">
        <v>6</v>
      </c>
      <c r="X106" s="58">
        <v>276</v>
      </c>
      <c r="Y106" s="58">
        <v>8</v>
      </c>
      <c r="Z106" s="58">
        <v>201</v>
      </c>
    </row>
    <row r="107" spans="1:26" s="18" customFormat="1" ht="11.25" customHeight="1">
      <c r="A107" s="56" t="s">
        <v>173</v>
      </c>
      <c r="B107" s="56"/>
      <c r="C107" s="53">
        <f t="shared" si="3"/>
        <v>17764</v>
      </c>
      <c r="D107" s="57">
        <v>123</v>
      </c>
      <c r="E107" s="58">
        <v>1942</v>
      </c>
      <c r="F107" s="58">
        <v>213</v>
      </c>
      <c r="G107" s="58">
        <v>4410</v>
      </c>
      <c r="H107" s="58">
        <v>117</v>
      </c>
      <c r="I107" s="58">
        <v>3531</v>
      </c>
      <c r="J107" s="58">
        <v>136</v>
      </c>
      <c r="K107" s="58">
        <v>2645</v>
      </c>
      <c r="L107" s="58">
        <v>223</v>
      </c>
      <c r="M107" s="58">
        <v>5236</v>
      </c>
      <c r="N107" s="59"/>
      <c r="O107" s="69" t="s">
        <v>174</v>
      </c>
      <c r="P107" s="53">
        <f>R107+T107+X107+Z107</f>
        <v>630</v>
      </c>
      <c r="Q107" s="57">
        <v>26</v>
      </c>
      <c r="R107" s="58">
        <v>273</v>
      </c>
      <c r="S107" s="58">
        <v>11</v>
      </c>
      <c r="T107" s="58">
        <v>89</v>
      </c>
      <c r="U107" s="58" t="s">
        <v>21</v>
      </c>
      <c r="V107" s="58" t="s">
        <v>21</v>
      </c>
      <c r="W107" s="58">
        <v>4</v>
      </c>
      <c r="X107" s="58">
        <v>63</v>
      </c>
      <c r="Y107" s="58">
        <v>7</v>
      </c>
      <c r="Z107" s="58">
        <v>205</v>
      </c>
    </row>
    <row r="108" spans="1:26" s="18" customFormat="1" ht="11.25" customHeight="1">
      <c r="A108" s="56"/>
      <c r="B108" s="56" t="s">
        <v>175</v>
      </c>
      <c r="C108" s="53">
        <f t="shared" si="3"/>
        <v>1679</v>
      </c>
      <c r="D108" s="57">
        <v>14</v>
      </c>
      <c r="E108" s="58">
        <v>198</v>
      </c>
      <c r="F108" s="58">
        <v>26</v>
      </c>
      <c r="G108" s="58">
        <v>291</v>
      </c>
      <c r="H108" s="58">
        <v>7</v>
      </c>
      <c r="I108" s="58">
        <v>175</v>
      </c>
      <c r="J108" s="58">
        <v>19</v>
      </c>
      <c r="K108" s="58">
        <v>356</v>
      </c>
      <c r="L108" s="58">
        <v>27</v>
      </c>
      <c r="M108" s="58">
        <v>659</v>
      </c>
      <c r="N108" s="59"/>
      <c r="O108" s="69" t="s">
        <v>176</v>
      </c>
      <c r="P108" s="53">
        <f>R108+T108+X108+Z108</f>
        <v>1695</v>
      </c>
      <c r="Q108" s="57">
        <v>28</v>
      </c>
      <c r="R108" s="58">
        <v>430</v>
      </c>
      <c r="S108" s="58">
        <v>7</v>
      </c>
      <c r="T108" s="58">
        <v>51</v>
      </c>
      <c r="U108" s="58" t="s">
        <v>21</v>
      </c>
      <c r="V108" s="58" t="s">
        <v>21</v>
      </c>
      <c r="W108" s="58">
        <v>9</v>
      </c>
      <c r="X108" s="58">
        <v>549</v>
      </c>
      <c r="Y108" s="58">
        <v>21</v>
      </c>
      <c r="Z108" s="58">
        <v>665</v>
      </c>
    </row>
    <row r="109" spans="1:26" s="18" customFormat="1" ht="11.25" customHeight="1">
      <c r="A109" s="56"/>
      <c r="B109" s="56" t="s">
        <v>177</v>
      </c>
      <c r="C109" s="53">
        <f t="shared" si="3"/>
        <v>1556</v>
      </c>
      <c r="D109" s="57">
        <v>14</v>
      </c>
      <c r="E109" s="58">
        <v>163</v>
      </c>
      <c r="F109" s="58">
        <v>20</v>
      </c>
      <c r="G109" s="58">
        <v>483</v>
      </c>
      <c r="H109" s="58">
        <v>14</v>
      </c>
      <c r="I109" s="58">
        <v>736</v>
      </c>
      <c r="J109" s="58">
        <v>5</v>
      </c>
      <c r="K109" s="58">
        <v>64</v>
      </c>
      <c r="L109" s="58">
        <v>5</v>
      </c>
      <c r="M109" s="58">
        <v>110</v>
      </c>
      <c r="N109" s="59"/>
      <c r="O109" s="69" t="s">
        <v>178</v>
      </c>
      <c r="P109" s="53">
        <f>R109+T109+X109+Z109</f>
        <v>1140</v>
      </c>
      <c r="Q109" s="57">
        <v>16</v>
      </c>
      <c r="R109" s="58">
        <v>307</v>
      </c>
      <c r="S109" s="58">
        <v>15</v>
      </c>
      <c r="T109" s="58">
        <v>93</v>
      </c>
      <c r="U109" s="58" t="s">
        <v>21</v>
      </c>
      <c r="V109" s="58" t="s">
        <v>21</v>
      </c>
      <c r="W109" s="58">
        <v>13</v>
      </c>
      <c r="X109" s="58">
        <v>156</v>
      </c>
      <c r="Y109" s="58">
        <v>20</v>
      </c>
      <c r="Z109" s="58">
        <v>584</v>
      </c>
    </row>
    <row r="110" spans="1:26" s="18" customFormat="1" ht="11.25" customHeight="1">
      <c r="A110" s="56"/>
      <c r="B110" s="56" t="s">
        <v>179</v>
      </c>
      <c r="C110" s="53">
        <f t="shared" si="3"/>
        <v>1033</v>
      </c>
      <c r="D110" s="57">
        <v>9</v>
      </c>
      <c r="E110" s="58">
        <v>154</v>
      </c>
      <c r="F110" s="58">
        <v>20</v>
      </c>
      <c r="G110" s="58">
        <v>424</v>
      </c>
      <c r="H110" s="58">
        <v>1</v>
      </c>
      <c r="I110" s="58">
        <v>10</v>
      </c>
      <c r="J110" s="58">
        <v>9</v>
      </c>
      <c r="K110" s="58">
        <v>102</v>
      </c>
      <c r="L110" s="58">
        <v>9</v>
      </c>
      <c r="M110" s="58">
        <v>343</v>
      </c>
      <c r="N110" s="59"/>
      <c r="O110" s="69" t="s">
        <v>180</v>
      </c>
      <c r="P110" s="53">
        <f t="shared" si="4"/>
        <v>1739</v>
      </c>
      <c r="Q110" s="57">
        <v>43</v>
      </c>
      <c r="R110" s="58">
        <v>873</v>
      </c>
      <c r="S110" s="58">
        <v>21</v>
      </c>
      <c r="T110" s="58">
        <v>159</v>
      </c>
      <c r="U110" s="58">
        <v>1</v>
      </c>
      <c r="V110" s="58">
        <v>2</v>
      </c>
      <c r="W110" s="58">
        <v>11</v>
      </c>
      <c r="X110" s="58">
        <v>349</v>
      </c>
      <c r="Y110" s="58">
        <v>12</v>
      </c>
      <c r="Z110" s="58">
        <v>356</v>
      </c>
    </row>
    <row r="111" spans="1:26" s="18" customFormat="1" ht="11.25" customHeight="1">
      <c r="A111" s="56"/>
      <c r="B111" s="56" t="s">
        <v>209</v>
      </c>
      <c r="C111" s="53">
        <f t="shared" si="3"/>
        <v>947</v>
      </c>
      <c r="D111" s="57">
        <v>16</v>
      </c>
      <c r="E111" s="58">
        <v>286</v>
      </c>
      <c r="F111" s="58">
        <v>9</v>
      </c>
      <c r="G111" s="58">
        <v>155</v>
      </c>
      <c r="H111" s="58">
        <v>7</v>
      </c>
      <c r="I111" s="58">
        <v>162</v>
      </c>
      <c r="J111" s="58">
        <v>8</v>
      </c>
      <c r="K111" s="58">
        <v>115</v>
      </c>
      <c r="L111" s="58">
        <v>8</v>
      </c>
      <c r="M111" s="58">
        <v>229</v>
      </c>
      <c r="N111" s="59"/>
      <c r="O111" s="69" t="s">
        <v>181</v>
      </c>
      <c r="P111" s="53">
        <f t="shared" si="4"/>
        <v>1638</v>
      </c>
      <c r="Q111" s="57">
        <v>45</v>
      </c>
      <c r="R111" s="58">
        <v>629</v>
      </c>
      <c r="S111" s="58">
        <v>28</v>
      </c>
      <c r="T111" s="58">
        <v>201</v>
      </c>
      <c r="U111" s="58">
        <v>2</v>
      </c>
      <c r="V111" s="58">
        <v>240</v>
      </c>
      <c r="W111" s="58">
        <v>10</v>
      </c>
      <c r="X111" s="58">
        <v>211</v>
      </c>
      <c r="Y111" s="58">
        <v>16</v>
      </c>
      <c r="Z111" s="58">
        <v>357</v>
      </c>
    </row>
    <row r="112" spans="1:26" s="18" customFormat="1" ht="11.25" customHeight="1">
      <c r="A112" s="56"/>
      <c r="B112" s="56" t="s">
        <v>182</v>
      </c>
      <c r="C112" s="53">
        <f t="shared" si="3"/>
        <v>3369</v>
      </c>
      <c r="D112" s="57">
        <v>24</v>
      </c>
      <c r="E112" s="58">
        <v>310</v>
      </c>
      <c r="F112" s="58">
        <v>19</v>
      </c>
      <c r="G112" s="58">
        <v>578</v>
      </c>
      <c r="H112" s="58">
        <v>16</v>
      </c>
      <c r="I112" s="58">
        <v>535</v>
      </c>
      <c r="J112" s="58">
        <v>19</v>
      </c>
      <c r="K112" s="58">
        <v>491</v>
      </c>
      <c r="L112" s="58">
        <v>47</v>
      </c>
      <c r="M112" s="58">
        <v>1455</v>
      </c>
      <c r="N112" s="59"/>
      <c r="O112" s="69"/>
      <c r="P112" s="53"/>
      <c r="Q112" s="57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s="18" customFormat="1" ht="11.25" customHeight="1">
      <c r="A113" s="56"/>
      <c r="B113" s="56" t="s">
        <v>183</v>
      </c>
      <c r="C113" s="53">
        <f t="shared" si="3"/>
        <v>3469</v>
      </c>
      <c r="D113" s="57">
        <v>14</v>
      </c>
      <c r="E113" s="58">
        <v>221</v>
      </c>
      <c r="F113" s="58">
        <v>30</v>
      </c>
      <c r="G113" s="58">
        <v>731</v>
      </c>
      <c r="H113" s="58">
        <v>12</v>
      </c>
      <c r="I113" s="58">
        <v>305</v>
      </c>
      <c r="J113" s="58">
        <v>33</v>
      </c>
      <c r="K113" s="58">
        <v>587</v>
      </c>
      <c r="L113" s="58">
        <v>90</v>
      </c>
      <c r="M113" s="58">
        <v>1625</v>
      </c>
      <c r="N113" s="59" t="s">
        <v>184</v>
      </c>
      <c r="O113" s="69"/>
      <c r="P113" s="53">
        <f t="shared" si="4"/>
        <v>4593</v>
      </c>
      <c r="Q113" s="57">
        <v>99</v>
      </c>
      <c r="R113" s="58">
        <v>1664</v>
      </c>
      <c r="S113" s="58">
        <v>68</v>
      </c>
      <c r="T113" s="58">
        <v>822</v>
      </c>
      <c r="U113" s="58">
        <v>2</v>
      </c>
      <c r="V113" s="58">
        <v>22</v>
      </c>
      <c r="W113" s="58">
        <v>63</v>
      </c>
      <c r="X113" s="58">
        <v>950</v>
      </c>
      <c r="Y113" s="58">
        <v>48</v>
      </c>
      <c r="Z113" s="58">
        <v>1135</v>
      </c>
    </row>
    <row r="114" spans="1:26" s="18" customFormat="1" ht="11.25" customHeight="1">
      <c r="A114" s="56"/>
      <c r="B114" s="56" t="s">
        <v>185</v>
      </c>
      <c r="C114" s="53">
        <f t="shared" si="3"/>
        <v>1545</v>
      </c>
      <c r="D114" s="57">
        <v>12</v>
      </c>
      <c r="E114" s="58">
        <v>160</v>
      </c>
      <c r="F114" s="58">
        <v>30</v>
      </c>
      <c r="G114" s="58">
        <v>498</v>
      </c>
      <c r="H114" s="58">
        <v>18</v>
      </c>
      <c r="I114" s="58">
        <v>535</v>
      </c>
      <c r="J114" s="58">
        <v>19</v>
      </c>
      <c r="K114" s="58">
        <v>215</v>
      </c>
      <c r="L114" s="58">
        <v>10</v>
      </c>
      <c r="M114" s="58">
        <v>137</v>
      </c>
      <c r="N114" s="59"/>
      <c r="O114" s="69" t="s">
        <v>186</v>
      </c>
      <c r="P114" s="53">
        <f>R114+T114+X114+Z114</f>
        <v>1518</v>
      </c>
      <c r="Q114" s="57">
        <v>32</v>
      </c>
      <c r="R114" s="58">
        <v>562</v>
      </c>
      <c r="S114" s="58">
        <v>12</v>
      </c>
      <c r="T114" s="58">
        <v>269</v>
      </c>
      <c r="U114" s="58" t="s">
        <v>21</v>
      </c>
      <c r="V114" s="58" t="s">
        <v>21</v>
      </c>
      <c r="W114" s="58">
        <v>33</v>
      </c>
      <c r="X114" s="58">
        <v>587</v>
      </c>
      <c r="Y114" s="58">
        <v>8</v>
      </c>
      <c r="Z114" s="58">
        <v>100</v>
      </c>
    </row>
    <row r="115" spans="1:26" s="18" customFormat="1" ht="11.25" customHeight="1">
      <c r="A115" s="56"/>
      <c r="B115" s="56" t="s">
        <v>187</v>
      </c>
      <c r="C115" s="53">
        <f t="shared" si="3"/>
        <v>2167</v>
      </c>
      <c r="D115" s="57">
        <v>11</v>
      </c>
      <c r="E115" s="58">
        <v>288</v>
      </c>
      <c r="F115" s="58">
        <v>25</v>
      </c>
      <c r="G115" s="58">
        <v>488</v>
      </c>
      <c r="H115" s="58">
        <v>35</v>
      </c>
      <c r="I115" s="58">
        <v>895</v>
      </c>
      <c r="J115" s="58">
        <v>8</v>
      </c>
      <c r="K115" s="58">
        <v>364</v>
      </c>
      <c r="L115" s="58">
        <v>5</v>
      </c>
      <c r="M115" s="58">
        <v>132</v>
      </c>
      <c r="N115" s="59"/>
      <c r="O115" s="69" t="s">
        <v>188</v>
      </c>
      <c r="P115" s="53">
        <f>R115+T115+X115+Z115</f>
        <v>1248</v>
      </c>
      <c r="Q115" s="57">
        <v>30</v>
      </c>
      <c r="R115" s="58">
        <v>427</v>
      </c>
      <c r="S115" s="58">
        <v>27</v>
      </c>
      <c r="T115" s="58">
        <v>264</v>
      </c>
      <c r="U115" s="58" t="s">
        <v>21</v>
      </c>
      <c r="V115" s="58" t="s">
        <v>21</v>
      </c>
      <c r="W115" s="58">
        <v>14</v>
      </c>
      <c r="X115" s="58">
        <v>166</v>
      </c>
      <c r="Y115" s="58">
        <v>20</v>
      </c>
      <c r="Z115" s="58">
        <v>391</v>
      </c>
    </row>
    <row r="116" spans="1:26" s="18" customFormat="1" ht="11.25" customHeight="1">
      <c r="A116" s="56"/>
      <c r="B116" s="56" t="s">
        <v>189</v>
      </c>
      <c r="C116" s="53">
        <f t="shared" si="3"/>
        <v>1999</v>
      </c>
      <c r="D116" s="57">
        <v>9</v>
      </c>
      <c r="E116" s="58">
        <v>162</v>
      </c>
      <c r="F116" s="58">
        <v>34</v>
      </c>
      <c r="G116" s="58">
        <v>762</v>
      </c>
      <c r="H116" s="58">
        <v>7</v>
      </c>
      <c r="I116" s="58">
        <v>178</v>
      </c>
      <c r="J116" s="58">
        <v>16</v>
      </c>
      <c r="K116" s="58">
        <v>351</v>
      </c>
      <c r="L116" s="58">
        <v>22</v>
      </c>
      <c r="M116" s="58">
        <v>546</v>
      </c>
      <c r="N116" s="59"/>
      <c r="O116" s="69" t="s">
        <v>190</v>
      </c>
      <c r="P116" s="53">
        <f t="shared" si="4"/>
        <v>1827</v>
      </c>
      <c r="Q116" s="57">
        <v>37</v>
      </c>
      <c r="R116" s="58">
        <v>675</v>
      </c>
      <c r="S116" s="58">
        <v>29</v>
      </c>
      <c r="T116" s="58">
        <v>289</v>
      </c>
      <c r="U116" s="58">
        <v>2</v>
      </c>
      <c r="V116" s="58">
        <v>22</v>
      </c>
      <c r="W116" s="58">
        <v>16</v>
      </c>
      <c r="X116" s="58">
        <v>197</v>
      </c>
      <c r="Y116" s="58">
        <v>20</v>
      </c>
      <c r="Z116" s="58">
        <v>644</v>
      </c>
    </row>
    <row r="117" spans="1:26" s="18" customFormat="1" ht="11.25" customHeight="1">
      <c r="A117" s="56"/>
      <c r="B117" s="56"/>
      <c r="C117" s="53"/>
      <c r="D117" s="57"/>
      <c r="E117" s="58"/>
      <c r="F117" s="58"/>
      <c r="G117" s="58"/>
      <c r="H117" s="58"/>
      <c r="I117" s="58"/>
      <c r="J117" s="58"/>
      <c r="K117" s="58"/>
      <c r="L117" s="58"/>
      <c r="M117" s="58"/>
      <c r="N117" s="59"/>
      <c r="O117" s="69"/>
      <c r="P117" s="53"/>
      <c r="Q117" s="57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s="18" customFormat="1" ht="11.25" customHeight="1">
      <c r="A118" s="56" t="s">
        <v>210</v>
      </c>
      <c r="B118" s="56"/>
      <c r="C118" s="53">
        <f>SUM(E118+G118+K118+M118)</f>
        <v>730</v>
      </c>
      <c r="D118" s="57">
        <v>8</v>
      </c>
      <c r="E118" s="58">
        <v>82</v>
      </c>
      <c r="F118" s="58">
        <v>28</v>
      </c>
      <c r="G118" s="58">
        <v>370</v>
      </c>
      <c r="H118" s="58" t="s">
        <v>21</v>
      </c>
      <c r="I118" s="58" t="s">
        <v>21</v>
      </c>
      <c r="J118" s="58">
        <v>9</v>
      </c>
      <c r="K118" s="58">
        <v>145</v>
      </c>
      <c r="L118" s="58">
        <v>9</v>
      </c>
      <c r="M118" s="58">
        <v>133</v>
      </c>
      <c r="N118" s="59" t="s">
        <v>191</v>
      </c>
      <c r="O118" s="69"/>
      <c r="P118" s="53">
        <f t="shared" si="4"/>
        <v>6313</v>
      </c>
      <c r="Q118" s="57">
        <v>94</v>
      </c>
      <c r="R118" s="58">
        <v>1578</v>
      </c>
      <c r="S118" s="58">
        <v>73</v>
      </c>
      <c r="T118" s="58">
        <v>1847</v>
      </c>
      <c r="U118" s="58">
        <v>2</v>
      </c>
      <c r="V118" s="58">
        <v>7</v>
      </c>
      <c r="W118" s="58">
        <v>54</v>
      </c>
      <c r="X118" s="58">
        <v>1437</v>
      </c>
      <c r="Y118" s="58">
        <v>34</v>
      </c>
      <c r="Z118" s="58">
        <v>1444</v>
      </c>
    </row>
    <row r="119" spans="1:26" s="18" customFormat="1" ht="11.25" customHeight="1">
      <c r="A119" s="56"/>
      <c r="B119" s="56"/>
      <c r="C119" s="53"/>
      <c r="D119" s="57"/>
      <c r="E119" s="58"/>
      <c r="F119" s="58"/>
      <c r="G119" s="58"/>
      <c r="H119" s="58"/>
      <c r="I119" s="58"/>
      <c r="J119" s="58"/>
      <c r="K119" s="58"/>
      <c r="L119" s="58"/>
      <c r="M119" s="58"/>
      <c r="N119" s="59"/>
      <c r="O119" s="69" t="s">
        <v>192</v>
      </c>
      <c r="P119" s="53">
        <f>R119+T119+Z119</f>
        <v>374</v>
      </c>
      <c r="Q119" s="57">
        <v>5</v>
      </c>
      <c r="R119" s="58">
        <v>66</v>
      </c>
      <c r="S119" s="58">
        <v>6</v>
      </c>
      <c r="T119" s="58">
        <v>84</v>
      </c>
      <c r="U119" s="58" t="s">
        <v>21</v>
      </c>
      <c r="V119" s="58" t="s">
        <v>21</v>
      </c>
      <c r="W119" s="58" t="s">
        <v>21</v>
      </c>
      <c r="X119" s="58" t="s">
        <v>21</v>
      </c>
      <c r="Y119" s="58">
        <v>6</v>
      </c>
      <c r="Z119" s="58">
        <v>224</v>
      </c>
    </row>
    <row r="120" spans="1:26" s="18" customFormat="1" ht="11.25" customHeight="1">
      <c r="A120" s="56" t="s">
        <v>193</v>
      </c>
      <c r="B120" s="56"/>
      <c r="C120" s="53">
        <f t="shared" si="3"/>
        <v>2472</v>
      </c>
      <c r="D120" s="57">
        <v>30</v>
      </c>
      <c r="E120" s="58">
        <v>418</v>
      </c>
      <c r="F120" s="58">
        <v>53</v>
      </c>
      <c r="G120" s="58">
        <v>675</v>
      </c>
      <c r="H120" s="58">
        <v>18</v>
      </c>
      <c r="I120" s="58">
        <v>383</v>
      </c>
      <c r="J120" s="58">
        <v>16</v>
      </c>
      <c r="K120" s="58">
        <v>300</v>
      </c>
      <c r="L120" s="58">
        <v>29</v>
      </c>
      <c r="M120" s="58">
        <v>696</v>
      </c>
      <c r="N120" s="59"/>
      <c r="O120" s="69" t="s">
        <v>194</v>
      </c>
      <c r="P120" s="53">
        <f>R120+T120+X120+Z120</f>
        <v>3195</v>
      </c>
      <c r="Q120" s="57">
        <v>38</v>
      </c>
      <c r="R120" s="58">
        <v>717</v>
      </c>
      <c r="S120" s="58">
        <v>39</v>
      </c>
      <c r="T120" s="58">
        <v>1422</v>
      </c>
      <c r="U120" s="58" t="s">
        <v>21</v>
      </c>
      <c r="V120" s="58" t="s">
        <v>21</v>
      </c>
      <c r="W120" s="58">
        <v>5</v>
      </c>
      <c r="X120" s="58">
        <v>595</v>
      </c>
      <c r="Y120" s="58">
        <v>8</v>
      </c>
      <c r="Z120" s="58">
        <v>461</v>
      </c>
    </row>
    <row r="121" spans="1:26" s="18" customFormat="1" ht="11.25" customHeight="1">
      <c r="A121" s="56"/>
      <c r="B121" s="56" t="s">
        <v>211</v>
      </c>
      <c r="C121" s="53">
        <f>SUM(G121+K121)</f>
        <v>19</v>
      </c>
      <c r="D121" s="57" t="s">
        <v>21</v>
      </c>
      <c r="E121" s="58" t="s">
        <v>21</v>
      </c>
      <c r="F121" s="58">
        <v>3</v>
      </c>
      <c r="G121" s="58">
        <v>7</v>
      </c>
      <c r="H121" s="58" t="s">
        <v>21</v>
      </c>
      <c r="I121" s="58" t="s">
        <v>21</v>
      </c>
      <c r="J121" s="58">
        <v>1</v>
      </c>
      <c r="K121" s="58">
        <v>12</v>
      </c>
      <c r="L121" s="58" t="s">
        <v>21</v>
      </c>
      <c r="M121" s="58" t="s">
        <v>21</v>
      </c>
      <c r="N121" s="59"/>
      <c r="O121" s="69" t="s">
        <v>195</v>
      </c>
      <c r="P121" s="53">
        <f>R121+T121+X121+Z121</f>
        <v>1270</v>
      </c>
      <c r="Q121" s="57">
        <v>25</v>
      </c>
      <c r="R121" s="58">
        <v>471</v>
      </c>
      <c r="S121" s="58">
        <v>9</v>
      </c>
      <c r="T121" s="58">
        <v>148</v>
      </c>
      <c r="U121" s="58" t="s">
        <v>21</v>
      </c>
      <c r="V121" s="58" t="s">
        <v>21</v>
      </c>
      <c r="W121" s="57">
        <v>19</v>
      </c>
      <c r="X121" s="57">
        <v>344</v>
      </c>
      <c r="Y121" s="58">
        <v>7</v>
      </c>
      <c r="Z121" s="58">
        <v>307</v>
      </c>
    </row>
    <row r="122" spans="1:26" s="18" customFormat="1" ht="11.25" customHeight="1">
      <c r="A122" s="56"/>
      <c r="B122" s="56" t="s">
        <v>196</v>
      </c>
      <c r="C122" s="53">
        <f>SUM(E122+G122+K122+M122)</f>
        <v>386</v>
      </c>
      <c r="D122" s="57">
        <v>10</v>
      </c>
      <c r="E122" s="57">
        <v>129</v>
      </c>
      <c r="F122" s="57">
        <v>13</v>
      </c>
      <c r="G122" s="57">
        <v>107</v>
      </c>
      <c r="H122" s="57" t="s">
        <v>21</v>
      </c>
      <c r="I122" s="57" t="s">
        <v>21</v>
      </c>
      <c r="J122" s="57">
        <v>4</v>
      </c>
      <c r="K122" s="57">
        <v>54</v>
      </c>
      <c r="L122" s="58">
        <v>8</v>
      </c>
      <c r="M122" s="58">
        <v>96</v>
      </c>
      <c r="N122" s="59"/>
      <c r="O122" s="69" t="s">
        <v>197</v>
      </c>
      <c r="P122" s="53">
        <f t="shared" si="4"/>
        <v>1474</v>
      </c>
      <c r="Q122" s="57">
        <v>26</v>
      </c>
      <c r="R122" s="57">
        <v>324</v>
      </c>
      <c r="S122" s="57">
        <v>19</v>
      </c>
      <c r="T122" s="57">
        <v>193</v>
      </c>
      <c r="U122" s="57">
        <v>2</v>
      </c>
      <c r="V122" s="57">
        <v>7</v>
      </c>
      <c r="W122" s="61">
        <v>30</v>
      </c>
      <c r="X122" s="61">
        <v>498</v>
      </c>
      <c r="Y122" s="57">
        <v>13</v>
      </c>
      <c r="Z122" s="57">
        <v>452</v>
      </c>
    </row>
    <row r="123" spans="1:26" s="67" customFormat="1" ht="11.25" customHeight="1">
      <c r="A123" s="62"/>
      <c r="B123" s="62"/>
      <c r="C123" s="63"/>
      <c r="D123" s="64"/>
      <c r="E123" s="64"/>
      <c r="F123" s="64"/>
      <c r="G123" s="64"/>
      <c r="H123" s="64"/>
      <c r="I123" s="64"/>
      <c r="J123" s="65"/>
      <c r="K123" s="65"/>
      <c r="L123" s="64"/>
      <c r="M123" s="64"/>
      <c r="N123" s="66"/>
      <c r="O123" s="70"/>
      <c r="P123" s="63"/>
      <c r="Q123" s="64"/>
      <c r="R123" s="64"/>
      <c r="S123" s="64"/>
      <c r="T123" s="64"/>
      <c r="U123" s="64"/>
      <c r="V123" s="64"/>
      <c r="W123" s="71"/>
      <c r="X123" s="72"/>
      <c r="Y123" s="72"/>
      <c r="Z123" s="72"/>
    </row>
  </sheetData>
  <mergeCells count="36">
    <mergeCell ref="L5:M6"/>
    <mergeCell ref="J5:K6"/>
    <mergeCell ref="F7:G7"/>
    <mergeCell ref="H7:I7"/>
    <mergeCell ref="C5:C9"/>
    <mergeCell ref="D8:D9"/>
    <mergeCell ref="H8:H9"/>
    <mergeCell ref="G8:G9"/>
    <mergeCell ref="F8:F9"/>
    <mergeCell ref="E8:E9"/>
    <mergeCell ref="N5:O9"/>
    <mergeCell ref="M7:M9"/>
    <mergeCell ref="A5:B9"/>
    <mergeCell ref="P5:P9"/>
    <mergeCell ref="I8:I9"/>
    <mergeCell ref="L7:L9"/>
    <mergeCell ref="K7:K9"/>
    <mergeCell ref="J7:J9"/>
    <mergeCell ref="D5:I6"/>
    <mergeCell ref="D7:E7"/>
    <mergeCell ref="Q5:V6"/>
    <mergeCell ref="W5:X6"/>
    <mergeCell ref="Y5:Z6"/>
    <mergeCell ref="Q7:R7"/>
    <mergeCell ref="S7:T7"/>
    <mergeCell ref="U7:V7"/>
    <mergeCell ref="W7:W9"/>
    <mergeCell ref="X7:X9"/>
    <mergeCell ref="Y7:Y9"/>
    <mergeCell ref="Z7:Z9"/>
    <mergeCell ref="U8:U9"/>
    <mergeCell ref="V8:V9"/>
    <mergeCell ref="Q8:Q9"/>
    <mergeCell ref="R8:R9"/>
    <mergeCell ref="S8:S9"/>
    <mergeCell ref="T8:T9"/>
  </mergeCells>
  <printOptions/>
  <pageMargins left="0.5905511811023623" right="0.5905511811023623" top="0.5905511811023623" bottom="0.5905511811023623" header="0.5118110236220472" footer="0.5118110236220472"/>
  <pageSetup fitToHeight="4" fitToWidth="4" horizontalDpi="1200" verticalDpi="1200" orientation="portrait" pageOrder="overThenDown" paperSize="9" r:id="rId2"/>
  <headerFooter alignWithMargins="0">
    <oddHeader>&amp;R&amp;"ＭＳ 明朝,標準"
</oddHeader>
    <oddFooter>&amp;C&amp;"ＭＳ 明朝,標準"
</oddFooter>
  </headerFooter>
  <rowBreaks count="1" manualBreakCount="1">
    <brk id="66" max="25" man="1"/>
  </rowBreaks>
  <colBreaks count="1" manualBreakCount="1">
    <brk id="13" max="2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2007-07-20T05:57:17Z</dcterms:created>
  <dcterms:modified xsi:type="dcterms:W3CDTF">2007-07-20T05:57:23Z</dcterms:modified>
  <cp:category/>
  <cp:version/>
  <cp:contentType/>
  <cp:contentStatus/>
</cp:coreProperties>
</file>